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1340" windowHeight="6285" activeTab="0"/>
  </bookViews>
  <sheets>
    <sheet name="cover" sheetId="1" r:id="rId1"/>
    <sheet name="Grads Awards" sheetId="2" r:id="rId2"/>
    <sheet name="ComparePrevYear" sheetId="3" r:id="rId3"/>
    <sheet name="Placement_Rates" sheetId="4" r:id="rId4"/>
    <sheet name="Definitions" sheetId="5" r:id="rId5"/>
  </sheets>
  <definedNames>
    <definedName name="_xlnm.Print_Area" localSheetId="3">'Placement_Rates'!$A$1:$P$44</definedName>
    <definedName name="_xlnm.Print_Titles" localSheetId="2">'ComparePrevYear'!$1:$7</definedName>
  </definedNames>
  <calcPr fullCalcOnLoad="1"/>
</workbook>
</file>

<file path=xl/sharedStrings.xml><?xml version="1.0" encoding="utf-8"?>
<sst xmlns="http://schemas.openxmlformats.org/spreadsheetml/2006/main" count="250" uniqueCount="109">
  <si>
    <t>Institution</t>
  </si>
  <si>
    <t>Albany</t>
  </si>
  <si>
    <t>Altamaha</t>
  </si>
  <si>
    <t>Appalachian</t>
  </si>
  <si>
    <t>Athens</t>
  </si>
  <si>
    <t>Atlanta</t>
  </si>
  <si>
    <t>Augusta</t>
  </si>
  <si>
    <t>Central Georgia</t>
  </si>
  <si>
    <t>Columbus</t>
  </si>
  <si>
    <t>DeKalb</t>
  </si>
  <si>
    <t>East Central</t>
  </si>
  <si>
    <t>Flint River</t>
  </si>
  <si>
    <t>Griffin</t>
  </si>
  <si>
    <t>Gwinnett</t>
  </si>
  <si>
    <t>Heart of Georgia</t>
  </si>
  <si>
    <t>Lanier</t>
  </si>
  <si>
    <t>Middle Georgia</t>
  </si>
  <si>
    <t>Moultrie</t>
  </si>
  <si>
    <t>North Georgia</t>
  </si>
  <si>
    <t>North Metro</t>
  </si>
  <si>
    <t>Ogeechee</t>
  </si>
  <si>
    <t>Okefenokee</t>
  </si>
  <si>
    <t>Sandersville</t>
  </si>
  <si>
    <t>Savannah</t>
  </si>
  <si>
    <t>South Georgia</t>
  </si>
  <si>
    <t>Southwest Georgia</t>
  </si>
  <si>
    <t>Swainsboro</t>
  </si>
  <si>
    <t>Valdosta</t>
  </si>
  <si>
    <t>Tech Coll Total</t>
  </si>
  <si>
    <t>Bainbridge</t>
  </si>
  <si>
    <t>Dalton</t>
  </si>
  <si>
    <t>Coll Tech Div Total</t>
  </si>
  <si>
    <t>GRAND TOTAL</t>
  </si>
  <si>
    <t>Tech College Total</t>
  </si>
  <si>
    <t>Definitions</t>
  </si>
  <si>
    <t>Unduplicated Graduates:</t>
  </si>
  <si>
    <t>Each graduate is counted once regardless of how many awards received. A graduate who receives 2 TCCs and 1 Diploma = 1 graduate.</t>
  </si>
  <si>
    <t>Awards Conferred (duplicated):</t>
  </si>
  <si>
    <t>A graduate is counted for each award received, so one graduate can be counted multiple times if receiving multiple awards. A graduate who receives 2 TCCs and 1 Diploma = 3 awards.</t>
  </si>
  <si>
    <t>Technical College System of Georgia</t>
  </si>
  <si>
    <t>Table of Contents</t>
  </si>
  <si>
    <t xml:space="preserve">Page    </t>
  </si>
  <si>
    <r>
      <t>Graduates and Awards Conferred by Award Level</t>
    </r>
    <r>
      <rPr>
        <sz val="10"/>
        <rFont val="Arial"/>
        <family val="2"/>
      </rPr>
      <t xml:space="preserve"> . . . . . . . . . . . . . . . . . .</t>
    </r>
  </si>
  <si>
    <r>
      <t>Graduates and Awards Conferred compared to Previous Year</t>
    </r>
    <r>
      <rPr>
        <sz val="10"/>
        <rFont val="Arial"/>
        <family val="2"/>
      </rPr>
      <t xml:space="preserve"> . . . . . . . . </t>
    </r>
  </si>
  <si>
    <t>Graduates &amp; Awards Conferred</t>
  </si>
  <si>
    <t>Graduates (undup)</t>
  </si>
  <si>
    <t>Awards Conferred (duplicated)</t>
  </si>
  <si>
    <t>Total
Graduates</t>
  </si>
  <si>
    <t>Technical
Certificates
of Credit</t>
  </si>
  <si>
    <t>Diplomas</t>
  </si>
  <si>
    <t>Associate
Degrees</t>
  </si>
  <si>
    <t>Total
Awards
Conferred</t>
  </si>
  <si>
    <t>Unduplicated Graduates</t>
  </si>
  <si>
    <t>Awards Conferred (Duplicated)</t>
  </si>
  <si>
    <t>Number
Different</t>
  </si>
  <si>
    <t>Percent
Different</t>
  </si>
  <si>
    <t>Source:  Data, Planning &amp; Research / Data Center</t>
  </si>
  <si>
    <t>Empld
In Field</t>
  </si>
  <si>
    <t>Empld In Field &amp; Cont Ed</t>
  </si>
  <si>
    <t>Empld In
Rel Field
&amp; Cont Ed</t>
  </si>
  <si>
    <t>Not
Empld</t>
  </si>
  <si>
    <t>Unavail
for Emplmt</t>
  </si>
  <si>
    <t>Refused
Emplmt</t>
  </si>
  <si>
    <t>Status Unknown</t>
  </si>
  <si>
    <t>Unduplicated Placement (based on latest employment status of each graduate)</t>
  </si>
  <si>
    <t>Military</t>
  </si>
  <si>
    <t>Empld In Rel Field</t>
  </si>
  <si>
    <t>Empld in Unrel Field</t>
  </si>
  <si>
    <t>Empld in Unrel Field &amp; Cont Ed</t>
  </si>
  <si>
    <t>Cont
 Educ</t>
  </si>
  <si>
    <t>Placed
In
Field</t>
  </si>
  <si>
    <t>Total
Place-
ment</t>
  </si>
  <si>
    <t>Graduates &amp; Placement</t>
  </si>
  <si>
    <t>Placement Formulas:</t>
  </si>
  <si>
    <r>
      <t xml:space="preserve">* Placement Rates are based on </t>
    </r>
    <r>
      <rPr>
        <u val="single"/>
        <sz val="10"/>
        <rFont val="Arial"/>
        <family val="2"/>
      </rPr>
      <t>unduplicated</t>
    </r>
    <r>
      <rPr>
        <sz val="10"/>
        <rFont val="Arial"/>
        <family val="0"/>
      </rPr>
      <t xml:space="preserve"> Graduates and </t>
    </r>
    <r>
      <rPr>
        <u val="single"/>
        <sz val="10"/>
        <rFont val="Arial"/>
        <family val="2"/>
      </rPr>
      <t>unduplicated</t>
    </r>
    <r>
      <rPr>
        <sz val="10"/>
        <rFont val="Arial"/>
        <family val="0"/>
      </rPr>
      <t xml:space="preserve"> Employment Status, using the latest Employment Status entry for each student.  (This report differs from the Black Hole report, which reports duplicated placement data.)</t>
    </r>
  </si>
  <si>
    <t>Total Placement =</t>
  </si>
  <si>
    <t>In Field + Military + Rel Field+ Unrel Field + In Field &amp; Cont Ed + 
Rel Field &amp; Cont Ed + Unrel Field &amp; Cont Ed + Cont Educ</t>
  </si>
  <si>
    <r>
      <t>Numerator</t>
    </r>
    <r>
      <rPr>
        <sz val="10"/>
        <rFont val="Arial"/>
        <family val="0"/>
      </rPr>
      <t xml:space="preserve"> + Not Employed</t>
    </r>
  </si>
  <si>
    <t>Placed In Field =</t>
  </si>
  <si>
    <t>In Field  +  Rel Field  +  Military  +</t>
  </si>
  <si>
    <t>In Field &amp; Cont Ed  +  Rel Field &amp; Cont Ed</t>
  </si>
  <si>
    <t>Total Grads - (Unrel Field &amp; Cont Ed + Cont Ed + Unavail)</t>
  </si>
  <si>
    <t>Chatt - Marietta</t>
  </si>
  <si>
    <t>Southeastern/Vidalia</t>
  </si>
  <si>
    <t>N/A</t>
  </si>
  <si>
    <t xml:space="preserve"> </t>
  </si>
  <si>
    <t>Chattahoochee</t>
  </si>
  <si>
    <t>Georgia Northwestern</t>
  </si>
  <si>
    <t>Southeastern</t>
  </si>
  <si>
    <t>West Georgia</t>
  </si>
  <si>
    <t xml:space="preserve">FY 2010
Undup
Grads </t>
  </si>
  <si>
    <t>FY 2010
Awards
Conferred</t>
  </si>
  <si>
    <r>
      <t>Placement Rates based on Unduplicated Graduates</t>
    </r>
    <r>
      <rPr>
        <sz val="10"/>
        <rFont val="Arial"/>
        <family val="0"/>
      </rPr>
      <t xml:space="preserve"> . . . . . . . . . . . . . . . . </t>
    </r>
  </si>
  <si>
    <r>
      <t xml:space="preserve">Definitions </t>
    </r>
    <r>
      <rPr>
        <sz val="10"/>
        <rFont val="Arial"/>
        <family val="2"/>
      </rPr>
      <t xml:space="preserve">. . . . . . . . . . . . . . . . . . . . . . . . . . . . . . . . . . . . . . . . . . . . . . . .   </t>
    </r>
  </si>
  <si>
    <t xml:space="preserve">FY 2011
Undup
Grads </t>
  </si>
  <si>
    <t>FY 2011
Awards
Conferred</t>
  </si>
  <si>
    <t>Southern Crescent</t>
  </si>
  <si>
    <t>Wiregrass Georgia</t>
  </si>
  <si>
    <t>TCSG Data Center; Report # CR263; 8/3/11</t>
  </si>
  <si>
    <t>FY 2011</t>
  </si>
  <si>
    <t xml:space="preserve">FY 2011 </t>
  </si>
  <si>
    <t>FY 2011 compared to previous year</t>
  </si>
  <si>
    <t>TCSG Data Center; Source: Post 499; 8/3/11</t>
  </si>
  <si>
    <t xml:space="preserve">FY 2010
Undup.
Grads </t>
  </si>
  <si>
    <t>TCSG Data Center; Report #CR164; (Revised 9/21/11)</t>
  </si>
  <si>
    <t>Reporting Year FY 2011 based on  FY 2010 Graduates</t>
  </si>
  <si>
    <t>note*:  FY2011 was Dalton's last year offering technical education classes through TCSG therefore their Placement data was not finalized.</t>
  </si>
  <si>
    <t>Dalton*</t>
  </si>
  <si>
    <t xml:space="preserve">Report Date: 9/21/2011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</si>
</sst>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_);_(@_)"/>
    <numFmt numFmtId="176" formatCode="0.0"/>
    <numFmt numFmtId="177" formatCode="#,##0.0"/>
    <numFmt numFmtId="178" formatCode="#,##0.000"/>
    <numFmt numFmtId="179" formatCode="_(* #,##0.00_);_(* \(#,##0.00\);_(* &quot;-&quot;?_);_(@_)"/>
    <numFmt numFmtId="180" formatCode="_(* #,##0.000_);_(* \(#,##0.000\);_(* &quot;-&quot;?_);_(@_)"/>
    <numFmt numFmtId="181" formatCode="&quot;$&quot;#,##0.0"/>
    <numFmt numFmtId="182" formatCode="#,##0.0_);\(#,##0.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5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2"/>
    </font>
    <font>
      <u val="single"/>
      <sz val="10"/>
      <name val="Arial"/>
      <family val="2"/>
    </font>
    <font>
      <i/>
      <sz val="9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6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0" xfId="42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3" xfId="59" applyNumberFormat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8" xfId="0" applyFont="1" applyBorder="1" applyAlignment="1">
      <alignment/>
    </xf>
    <xf numFmtId="0" fontId="7" fillId="0" borderId="0" xfId="0" applyFont="1" applyFill="1" applyAlignment="1">
      <alignment/>
    </xf>
    <xf numFmtId="168" fontId="7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4" fontId="6" fillId="0" borderId="26" xfId="0" applyNumberFormat="1" applyFont="1" applyFill="1" applyBorder="1" applyAlignment="1">
      <alignment horizontal="center" wrapText="1"/>
    </xf>
    <xf numFmtId="14" fontId="6" fillId="34" borderId="26" xfId="0" applyNumberFormat="1" applyFont="1" applyFill="1" applyBorder="1" applyAlignment="1">
      <alignment horizontal="center" wrapText="1"/>
    </xf>
    <xf numFmtId="14" fontId="6" fillId="0" borderId="27" xfId="0" applyNumberFormat="1" applyFont="1" applyFill="1" applyBorder="1" applyAlignment="1">
      <alignment horizontal="center" wrapText="1"/>
    </xf>
    <xf numFmtId="14" fontId="6" fillId="0" borderId="28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166" fontId="7" fillId="0" borderId="11" xfId="59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6" fontId="7" fillId="0" borderId="10" xfId="59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66" fontId="7" fillId="0" borderId="14" xfId="59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166" fontId="7" fillId="0" borderId="13" xfId="59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166" fontId="6" fillId="0" borderId="16" xfId="59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166" fontId="6" fillId="0" borderId="18" xfId="59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 horizontal="right"/>
    </xf>
    <xf numFmtId="166" fontId="7" fillId="0" borderId="14" xfId="59" applyNumberFormat="1" applyFont="1" applyFill="1" applyBorder="1" applyAlignment="1">
      <alignment horizontal="right"/>
    </xf>
    <xf numFmtId="166" fontId="7" fillId="0" borderId="13" xfId="59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/>
    </xf>
    <xf numFmtId="166" fontId="0" fillId="0" borderId="32" xfId="59" applyNumberFormat="1" applyBorder="1" applyAlignment="1">
      <alignment/>
    </xf>
    <xf numFmtId="166" fontId="0" fillId="0" borderId="12" xfId="59" applyNumberFormat="1" applyFont="1" applyBorder="1" applyAlignment="1">
      <alignment/>
    </xf>
    <xf numFmtId="43" fontId="0" fillId="0" borderId="0" xfId="42" applyAlignment="1">
      <alignment/>
    </xf>
    <xf numFmtId="166" fontId="0" fillId="0" borderId="0" xfId="0" applyNumberFormat="1" applyAlignment="1">
      <alignment/>
    </xf>
    <xf numFmtId="166" fontId="0" fillId="0" borderId="15" xfId="59" applyNumberFormat="1" applyFont="1" applyBorder="1" applyAlignment="1">
      <alignment/>
    </xf>
    <xf numFmtId="0" fontId="1" fillId="0" borderId="33" xfId="0" applyFont="1" applyBorder="1" applyAlignment="1">
      <alignment/>
    </xf>
    <xf numFmtId="3" fontId="1" fillId="0" borderId="16" xfId="42" applyNumberFormat="1" applyFont="1" applyBorder="1" applyAlignment="1">
      <alignment/>
    </xf>
    <xf numFmtId="3" fontId="1" fillId="0" borderId="17" xfId="42" applyNumberFormat="1" applyFont="1" applyBorder="1" applyAlignment="1">
      <alignment/>
    </xf>
    <xf numFmtId="3" fontId="1" fillId="0" borderId="18" xfId="42" applyNumberFormat="1" applyFont="1" applyBorder="1" applyAlignment="1">
      <alignment/>
    </xf>
    <xf numFmtId="166" fontId="1" fillId="0" borderId="34" xfId="59" applyNumberFormat="1" applyFont="1" applyBorder="1" applyAlignment="1">
      <alignment/>
    </xf>
    <xf numFmtId="166" fontId="1" fillId="0" borderId="17" xfId="59" applyNumberFormat="1" applyFont="1" applyBorder="1" applyAlignment="1">
      <alignment/>
    </xf>
    <xf numFmtId="3" fontId="0" fillId="0" borderId="35" xfId="0" applyNumberFormat="1" applyBorder="1" applyAlignment="1">
      <alignment/>
    </xf>
    <xf numFmtId="166" fontId="0" fillId="0" borderId="36" xfId="59" applyNumberFormat="1" applyBorder="1" applyAlignment="1">
      <alignment/>
    </xf>
    <xf numFmtId="166" fontId="0" fillId="0" borderId="37" xfId="59" applyNumberFormat="1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66" fontId="7" fillId="0" borderId="14" xfId="59" applyNumberFormat="1" applyFont="1" applyFill="1" applyBorder="1" applyAlignment="1">
      <alignment horizontal="right"/>
    </xf>
    <xf numFmtId="166" fontId="7" fillId="0" borderId="13" xfId="59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166" fontId="6" fillId="0" borderId="16" xfId="59" applyNumberFormat="1" applyFont="1" applyFill="1" applyBorder="1" applyAlignment="1">
      <alignment horizontal="right"/>
    </xf>
    <xf numFmtId="166" fontId="6" fillId="0" borderId="18" xfId="59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66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166" fontId="7" fillId="0" borderId="32" xfId="59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66" fontId="7" fillId="0" borderId="11" xfId="59" applyNumberFormat="1" applyFont="1" applyFill="1" applyBorder="1" applyAlignment="1">
      <alignment horizontal="right"/>
    </xf>
    <xf numFmtId="166" fontId="7" fillId="0" borderId="10" xfId="59" applyNumberFormat="1" applyFont="1" applyFill="1" applyBorder="1" applyAlignment="1">
      <alignment horizontal="right"/>
    </xf>
    <xf numFmtId="3" fontId="6" fillId="34" borderId="18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3" fillId="0" borderId="38" xfId="0" applyFont="1" applyBorder="1" applyAlignment="1">
      <alignment horizontal="left" vertical="center"/>
    </xf>
    <xf numFmtId="0" fontId="17" fillId="0" borderId="19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 wrapText="1"/>
    </xf>
    <xf numFmtId="14" fontId="1" fillId="0" borderId="26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 wrapText="1"/>
    </xf>
    <xf numFmtId="14" fontId="1" fillId="0" borderId="27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14" fontId="1" fillId="0" borderId="28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0" fillId="35" borderId="13" xfId="0" applyFont="1" applyFill="1" applyBorder="1" applyAlignment="1">
      <alignment/>
    </xf>
    <xf numFmtId="3" fontId="0" fillId="35" borderId="14" xfId="0" applyNumberFormat="1" applyFill="1" applyBorder="1" applyAlignment="1">
      <alignment/>
    </xf>
    <xf numFmtId="3" fontId="0" fillId="35" borderId="15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166" fontId="0" fillId="35" borderId="32" xfId="59" applyNumberFormat="1" applyFill="1" applyBorder="1" applyAlignment="1">
      <alignment/>
    </xf>
    <xf numFmtId="166" fontId="0" fillId="35" borderId="15" xfId="59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3" fontId="7" fillId="35" borderId="13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 horizontal="right"/>
    </xf>
    <xf numFmtId="3" fontId="7" fillId="35" borderId="13" xfId="0" applyNumberFormat="1" applyFont="1" applyFill="1" applyBorder="1" applyAlignment="1">
      <alignment horizontal="right"/>
    </xf>
    <xf numFmtId="166" fontId="7" fillId="35" borderId="14" xfId="59" applyNumberFormat="1" applyFont="1" applyFill="1" applyBorder="1" applyAlignment="1">
      <alignment horizontal="right"/>
    </xf>
    <xf numFmtId="3" fontId="7" fillId="35" borderId="15" xfId="0" applyNumberFormat="1" applyFont="1" applyFill="1" applyBorder="1" applyAlignment="1">
      <alignment horizontal="right"/>
    </xf>
    <xf numFmtId="166" fontId="7" fillId="35" borderId="13" xfId="59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.421875" style="0" customWidth="1"/>
    <col min="8" max="8" width="22.8515625" style="0" customWidth="1"/>
    <col min="9" max="9" width="4.421875" style="32" customWidth="1"/>
  </cols>
  <sheetData>
    <row r="1" ht="12.75">
      <c r="A1" s="33" t="s">
        <v>56</v>
      </c>
    </row>
    <row r="2" spans="2:9" ht="12.75" customHeight="1">
      <c r="B2" s="34"/>
      <c r="C2" s="34"/>
      <c r="D2" s="34"/>
      <c r="E2" s="34"/>
      <c r="F2" s="34"/>
      <c r="G2" s="34"/>
      <c r="H2" s="25"/>
      <c r="I2" s="35"/>
    </row>
    <row r="3" spans="1:9" ht="13.5" thickBot="1">
      <c r="A3" s="36"/>
      <c r="B3" s="36"/>
      <c r="C3" s="36"/>
      <c r="D3" s="36"/>
      <c r="E3" s="36"/>
      <c r="F3" s="25"/>
      <c r="G3" s="25"/>
      <c r="H3" s="25"/>
      <c r="I3" s="35"/>
    </row>
    <row r="4" spans="1:9" ht="30" customHeight="1" thickBot="1" thickTop="1">
      <c r="A4" s="135" t="s">
        <v>39</v>
      </c>
      <c r="B4" s="135"/>
      <c r="C4" s="135"/>
      <c r="D4" s="135"/>
      <c r="E4" s="135"/>
      <c r="F4" s="135"/>
      <c r="G4" s="135"/>
      <c r="H4" s="135"/>
      <c r="I4" s="135"/>
    </row>
    <row r="5" spans="1:9" ht="13.5" thickTop="1">
      <c r="A5" s="25"/>
      <c r="B5" s="25"/>
      <c r="C5" s="25"/>
      <c r="D5" s="25"/>
      <c r="E5" s="25"/>
      <c r="F5" s="25"/>
      <c r="G5" s="25"/>
      <c r="H5" s="25"/>
      <c r="I5" s="35"/>
    </row>
    <row r="6" spans="1:9" ht="20.25">
      <c r="A6" s="137" t="s">
        <v>72</v>
      </c>
      <c r="B6" s="137"/>
      <c r="C6" s="137"/>
      <c r="D6" s="137"/>
      <c r="E6" s="137"/>
      <c r="F6" s="137"/>
      <c r="G6" s="137"/>
      <c r="H6" s="137"/>
      <c r="I6" s="137"/>
    </row>
    <row r="7" spans="1:9" ht="20.25">
      <c r="A7" s="137" t="s">
        <v>99</v>
      </c>
      <c r="B7" s="137"/>
      <c r="C7" s="137"/>
      <c r="D7" s="137"/>
      <c r="E7" s="137"/>
      <c r="F7" s="137"/>
      <c r="G7" s="137"/>
      <c r="H7" s="137"/>
      <c r="I7" s="137"/>
    </row>
    <row r="8" spans="1:9" ht="12.75">
      <c r="A8" s="25"/>
      <c r="B8" s="25"/>
      <c r="C8" s="25"/>
      <c r="D8" s="25"/>
      <c r="E8" s="25"/>
      <c r="F8" s="25"/>
      <c r="G8" s="25"/>
      <c r="H8" s="25"/>
      <c r="I8" s="35"/>
    </row>
    <row r="10" spans="1:9" ht="20.25">
      <c r="A10" s="138" t="s">
        <v>108</v>
      </c>
      <c r="B10" s="139"/>
      <c r="C10" s="139"/>
      <c r="D10" s="139"/>
      <c r="E10" s="139"/>
      <c r="F10" s="139"/>
      <c r="G10" s="139"/>
      <c r="H10" s="139"/>
      <c r="I10" s="139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35"/>
    </row>
    <row r="12" spans="1:9" ht="20.25" customHeight="1">
      <c r="A12" s="24"/>
      <c r="B12" s="24"/>
      <c r="C12" s="24"/>
      <c r="D12" s="24"/>
      <c r="E12" s="24"/>
      <c r="F12" s="24"/>
      <c r="G12" s="24"/>
      <c r="H12" s="24"/>
      <c r="I12" s="35"/>
    </row>
    <row r="13" spans="1:9" ht="20.25" customHeight="1">
      <c r="A13" s="24"/>
      <c r="B13" s="24"/>
      <c r="C13" s="37" t="s">
        <v>40</v>
      </c>
      <c r="D13" s="31"/>
      <c r="E13" s="31"/>
      <c r="F13" s="31"/>
      <c r="G13" s="31"/>
      <c r="H13" s="136" t="s">
        <v>41</v>
      </c>
      <c r="I13" s="136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35"/>
    </row>
    <row r="15" spans="1:9" ht="12.75">
      <c r="A15" s="24"/>
      <c r="B15" s="24"/>
      <c r="C15" s="38" t="s">
        <v>42</v>
      </c>
      <c r="D15" s="38"/>
      <c r="E15" s="38"/>
      <c r="F15" s="38"/>
      <c r="G15" s="38"/>
      <c r="H15" s="38"/>
      <c r="I15" s="39">
        <v>1</v>
      </c>
    </row>
    <row r="16" spans="1:9" ht="12.75">
      <c r="A16" s="24"/>
      <c r="B16" s="24"/>
      <c r="C16" s="38"/>
      <c r="D16" s="38"/>
      <c r="E16" s="38"/>
      <c r="F16" s="38"/>
      <c r="G16" s="38"/>
      <c r="H16" s="38"/>
      <c r="I16" s="39"/>
    </row>
    <row r="17" spans="1:9" ht="12.75">
      <c r="A17" s="24"/>
      <c r="B17" s="24"/>
      <c r="C17" s="38" t="s">
        <v>43</v>
      </c>
      <c r="D17" s="38"/>
      <c r="E17" s="38"/>
      <c r="F17" s="38"/>
      <c r="G17" s="38"/>
      <c r="H17" s="38"/>
      <c r="I17" s="39">
        <v>2</v>
      </c>
    </row>
    <row r="18" spans="1:9" ht="12.75">
      <c r="A18" s="24"/>
      <c r="B18" s="24"/>
      <c r="C18" s="38"/>
      <c r="D18" s="38"/>
      <c r="E18" s="38"/>
      <c r="F18" s="38"/>
      <c r="G18" s="38"/>
      <c r="H18" s="38"/>
      <c r="I18" s="39"/>
    </row>
    <row r="19" spans="1:9" ht="12.75">
      <c r="A19" s="24"/>
      <c r="B19" s="24"/>
      <c r="C19" s="38" t="s">
        <v>92</v>
      </c>
      <c r="D19" s="38"/>
      <c r="E19" s="38"/>
      <c r="F19" s="38"/>
      <c r="G19" s="38"/>
      <c r="H19" s="38"/>
      <c r="I19" s="39">
        <v>3</v>
      </c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35"/>
    </row>
    <row r="21" spans="1:9" ht="12.75">
      <c r="A21" s="24"/>
      <c r="B21" s="24"/>
      <c r="C21" s="38" t="s">
        <v>93</v>
      </c>
      <c r="D21" s="24"/>
      <c r="E21" s="24"/>
      <c r="F21" s="24"/>
      <c r="G21" s="24"/>
      <c r="H21" s="24"/>
      <c r="I21" s="39">
        <v>4</v>
      </c>
    </row>
    <row r="22" spans="1:9" ht="24.75" customHeight="1">
      <c r="A22" s="24"/>
      <c r="B22" s="24"/>
      <c r="C22" s="38"/>
      <c r="D22" s="24"/>
      <c r="E22" s="24"/>
      <c r="F22" s="24"/>
      <c r="G22" s="24"/>
      <c r="H22" s="24"/>
      <c r="I22" s="39"/>
    </row>
    <row r="23" spans="1:9" ht="12.75">
      <c r="A23" s="24"/>
      <c r="B23" s="24"/>
      <c r="C23" s="38"/>
      <c r="D23" s="24"/>
      <c r="E23" s="24"/>
      <c r="F23" s="24"/>
      <c r="G23" s="24"/>
      <c r="H23" s="24"/>
      <c r="I23" s="35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35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35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35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35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35"/>
    </row>
    <row r="29" spans="1:9" ht="12.75">
      <c r="A29" s="24"/>
      <c r="B29" s="24"/>
      <c r="C29" s="24"/>
      <c r="D29" s="24"/>
      <c r="E29" s="24"/>
      <c r="F29" s="24"/>
      <c r="G29" s="24"/>
      <c r="H29" s="24"/>
      <c r="I29" s="35"/>
    </row>
    <row r="30" spans="1:9" ht="12.75">
      <c r="A30" s="24"/>
      <c r="B30" s="24"/>
      <c r="C30" s="24"/>
      <c r="D30" s="24"/>
      <c r="E30" s="24"/>
      <c r="F30" s="24"/>
      <c r="G30" s="24"/>
      <c r="H30" s="24"/>
      <c r="I30" s="35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35"/>
    </row>
    <row r="32" spans="1:9" ht="12.75">
      <c r="A32" s="24"/>
      <c r="B32" s="24"/>
      <c r="C32" s="24"/>
      <c r="D32" s="24"/>
      <c r="E32" s="24"/>
      <c r="F32" s="24"/>
      <c r="G32" s="24"/>
      <c r="H32" s="24"/>
      <c r="I32" s="35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35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35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35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35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35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35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35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35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35"/>
    </row>
  </sheetData>
  <sheetProtection/>
  <mergeCells count="5">
    <mergeCell ref="A4:I4"/>
    <mergeCell ref="H13:I13"/>
    <mergeCell ref="A7:I7"/>
    <mergeCell ref="A6:I6"/>
    <mergeCell ref="A10:I1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4" sqref="A24:F24"/>
    </sheetView>
  </sheetViews>
  <sheetFormatPr defaultColWidth="9.140625" defaultRowHeight="12.75"/>
  <cols>
    <col min="1" max="1" width="21.57421875" style="0" customWidth="1"/>
    <col min="2" max="2" width="18.00390625" style="0" bestFit="1" customWidth="1"/>
    <col min="3" max="3" width="14.421875" style="0" customWidth="1"/>
    <col min="4" max="4" width="9.421875" style="0" bestFit="1" customWidth="1"/>
    <col min="5" max="5" width="13.421875" style="0" customWidth="1"/>
    <col min="6" max="6" width="12.57421875" style="0" customWidth="1"/>
  </cols>
  <sheetData>
    <row r="1" spans="1:6" ht="12.75">
      <c r="A1" s="140" t="s">
        <v>98</v>
      </c>
      <c r="B1" s="140"/>
      <c r="C1" s="140"/>
      <c r="D1" s="140"/>
      <c r="E1" s="140"/>
      <c r="F1" s="140"/>
    </row>
    <row r="2" spans="1:7" ht="15.75" customHeight="1">
      <c r="A2" s="141" t="s">
        <v>39</v>
      </c>
      <c r="B2" s="141"/>
      <c r="C2" s="141"/>
      <c r="D2" s="141"/>
      <c r="E2" s="141"/>
      <c r="F2" s="141"/>
      <c r="G2" s="40"/>
    </row>
    <row r="3" spans="1:6" ht="15.75">
      <c r="A3" s="142" t="s">
        <v>44</v>
      </c>
      <c r="B3" s="142"/>
      <c r="C3" s="142"/>
      <c r="D3" s="142"/>
      <c r="E3" s="142"/>
      <c r="F3" s="142"/>
    </row>
    <row r="4" spans="1:6" ht="15" customHeight="1">
      <c r="A4" s="143" t="s">
        <v>100</v>
      </c>
      <c r="B4" s="143"/>
      <c r="C4" s="143"/>
      <c r="D4" s="143"/>
      <c r="E4" s="143"/>
      <c r="F4" s="143"/>
    </row>
    <row r="5" spans="1:6" ht="19.5" customHeight="1">
      <c r="A5" s="146" t="s">
        <v>0</v>
      </c>
      <c r="B5" s="41" t="s">
        <v>45</v>
      </c>
      <c r="C5" s="148" t="s">
        <v>46</v>
      </c>
      <c r="D5" s="149"/>
      <c r="E5" s="149"/>
      <c r="F5" s="149"/>
    </row>
    <row r="6" spans="1:6" ht="19.5" customHeight="1">
      <c r="A6" s="146"/>
      <c r="B6" s="150" t="s">
        <v>47</v>
      </c>
      <c r="C6" s="152" t="s">
        <v>48</v>
      </c>
      <c r="D6" s="144" t="s">
        <v>49</v>
      </c>
      <c r="E6" s="144" t="s">
        <v>50</v>
      </c>
      <c r="F6" s="144" t="s">
        <v>51</v>
      </c>
    </row>
    <row r="7" spans="1:6" ht="19.5" customHeight="1" thickBot="1">
      <c r="A7" s="147"/>
      <c r="B7" s="151"/>
      <c r="C7" s="153"/>
      <c r="D7" s="145"/>
      <c r="E7" s="145"/>
      <c r="F7" s="145"/>
    </row>
    <row r="8" spans="1:9" ht="14.25" customHeight="1" thickTop="1">
      <c r="A8" s="47" t="s">
        <v>1</v>
      </c>
      <c r="B8" s="2">
        <v>2035</v>
      </c>
      <c r="C8" s="3">
        <v>2209</v>
      </c>
      <c r="D8" s="42">
        <v>1071</v>
      </c>
      <c r="E8" s="4">
        <v>145</v>
      </c>
      <c r="F8" s="43">
        <v>3425</v>
      </c>
      <c r="H8" s="5"/>
      <c r="I8" s="5"/>
    </row>
    <row r="9" spans="1:9" ht="14.25" customHeight="1">
      <c r="A9" s="47" t="s">
        <v>2</v>
      </c>
      <c r="B9" s="7">
        <v>854</v>
      </c>
      <c r="C9" s="44">
        <v>705</v>
      </c>
      <c r="D9" s="8">
        <v>238</v>
      </c>
      <c r="E9" s="8">
        <v>8</v>
      </c>
      <c r="F9" s="45">
        <v>951</v>
      </c>
      <c r="H9" s="5"/>
      <c r="I9" s="5"/>
    </row>
    <row r="10" spans="1:9" ht="14.25" customHeight="1">
      <c r="A10" s="47" t="s">
        <v>4</v>
      </c>
      <c r="B10" s="7">
        <v>1604</v>
      </c>
      <c r="C10" s="44">
        <v>1329</v>
      </c>
      <c r="D10" s="8">
        <v>369</v>
      </c>
      <c r="E10" s="8">
        <v>384</v>
      </c>
      <c r="F10" s="45">
        <v>2082</v>
      </c>
      <c r="H10" s="5"/>
      <c r="I10" s="5"/>
    </row>
    <row r="11" spans="1:9" ht="14.25" customHeight="1">
      <c r="A11" s="47" t="s">
        <v>5</v>
      </c>
      <c r="B11" s="46">
        <v>1266</v>
      </c>
      <c r="C11" s="9">
        <v>1243</v>
      </c>
      <c r="D11" s="10">
        <v>745</v>
      </c>
      <c r="E11" s="10">
        <v>176</v>
      </c>
      <c r="F11" s="45">
        <v>2164</v>
      </c>
      <c r="H11" s="5"/>
      <c r="I11" s="5"/>
    </row>
    <row r="12" spans="1:9" ht="14.25" customHeight="1">
      <c r="A12" s="47" t="s">
        <v>6</v>
      </c>
      <c r="B12" s="11">
        <v>1443</v>
      </c>
      <c r="C12" s="12">
        <v>636</v>
      </c>
      <c r="D12" s="13">
        <v>644</v>
      </c>
      <c r="E12" s="13">
        <v>297</v>
      </c>
      <c r="F12" s="13">
        <v>1577</v>
      </c>
      <c r="H12" s="5"/>
      <c r="I12" s="5"/>
    </row>
    <row r="13" spans="1:9" ht="14.25" customHeight="1">
      <c r="A13" s="47" t="s">
        <v>7</v>
      </c>
      <c r="B13" s="11">
        <v>1801</v>
      </c>
      <c r="C13" s="12">
        <v>1303</v>
      </c>
      <c r="D13" s="13">
        <v>628</v>
      </c>
      <c r="E13" s="13">
        <v>294</v>
      </c>
      <c r="F13" s="13">
        <v>2225</v>
      </c>
      <c r="H13" s="5"/>
      <c r="I13" s="5"/>
    </row>
    <row r="14" spans="1:9" ht="14.25" customHeight="1">
      <c r="A14" s="47" t="s">
        <v>86</v>
      </c>
      <c r="B14" s="11">
        <v>1874</v>
      </c>
      <c r="C14" s="12">
        <v>1957</v>
      </c>
      <c r="D14" s="13">
        <v>592</v>
      </c>
      <c r="E14" s="13">
        <v>526</v>
      </c>
      <c r="F14" s="13">
        <v>3075</v>
      </c>
      <c r="H14" s="5"/>
      <c r="I14" s="5"/>
    </row>
    <row r="15" spans="1:9" ht="14.25" customHeight="1">
      <c r="A15" s="47" t="s">
        <v>8</v>
      </c>
      <c r="B15" s="114">
        <v>1189</v>
      </c>
      <c r="C15" s="115">
        <v>711</v>
      </c>
      <c r="D15" s="116">
        <v>301</v>
      </c>
      <c r="E15" s="116">
        <v>335</v>
      </c>
      <c r="F15" s="116">
        <v>1347</v>
      </c>
      <c r="G15" s="5"/>
      <c r="H15" s="5"/>
      <c r="I15" s="5"/>
    </row>
    <row r="16" spans="1:9" ht="14.25" customHeight="1">
      <c r="A16" s="47" t="s">
        <v>9</v>
      </c>
      <c r="B16" s="114">
        <v>1310</v>
      </c>
      <c r="C16" s="115">
        <v>1311</v>
      </c>
      <c r="D16" s="116">
        <v>223</v>
      </c>
      <c r="E16" s="116">
        <v>263</v>
      </c>
      <c r="F16" s="116">
        <v>1797</v>
      </c>
      <c r="G16" s="5"/>
      <c r="H16" s="5"/>
      <c r="I16" s="5"/>
    </row>
    <row r="17" spans="1:9" ht="14.25" customHeight="1">
      <c r="A17" s="47" t="s">
        <v>87</v>
      </c>
      <c r="B17" s="114">
        <v>1548</v>
      </c>
      <c r="C17" s="115">
        <v>1360</v>
      </c>
      <c r="D17" s="116">
        <v>859</v>
      </c>
      <c r="E17" s="116">
        <v>365</v>
      </c>
      <c r="F17" s="116">
        <v>2584</v>
      </c>
      <c r="H17" s="5"/>
      <c r="I17" s="5"/>
    </row>
    <row r="18" spans="1:9" ht="14.25" customHeight="1">
      <c r="A18" s="47" t="s">
        <v>13</v>
      </c>
      <c r="B18" s="114">
        <v>1554</v>
      </c>
      <c r="C18" s="115">
        <v>2049</v>
      </c>
      <c r="D18" s="116">
        <v>428</v>
      </c>
      <c r="E18" s="116">
        <v>668</v>
      </c>
      <c r="F18" s="116">
        <v>3145</v>
      </c>
      <c r="H18" s="5"/>
      <c r="I18" s="5"/>
    </row>
    <row r="19" spans="1:9" ht="14.25" customHeight="1">
      <c r="A19" s="47" t="s">
        <v>14</v>
      </c>
      <c r="B19" s="11">
        <v>657</v>
      </c>
      <c r="C19" s="12">
        <v>388</v>
      </c>
      <c r="D19" s="13">
        <v>309</v>
      </c>
      <c r="E19" s="13">
        <v>75</v>
      </c>
      <c r="F19" s="13">
        <v>772</v>
      </c>
      <c r="H19" s="5"/>
      <c r="I19" s="5"/>
    </row>
    <row r="20" spans="1:9" ht="14.25" customHeight="1">
      <c r="A20" s="47" t="s">
        <v>15</v>
      </c>
      <c r="B20" s="11">
        <v>1536</v>
      </c>
      <c r="C20" s="12">
        <v>1131</v>
      </c>
      <c r="D20" s="13">
        <v>670</v>
      </c>
      <c r="E20" s="13">
        <v>225</v>
      </c>
      <c r="F20" s="13">
        <v>2026</v>
      </c>
      <c r="H20" s="5"/>
      <c r="I20" s="5"/>
    </row>
    <row r="21" spans="1:9" ht="14.25" customHeight="1">
      <c r="A21" s="47" t="s">
        <v>16</v>
      </c>
      <c r="B21" s="11">
        <v>2372</v>
      </c>
      <c r="C21" s="12">
        <v>2096</v>
      </c>
      <c r="D21" s="13">
        <v>536</v>
      </c>
      <c r="E21" s="13">
        <v>127</v>
      </c>
      <c r="F21" s="13">
        <v>2759</v>
      </c>
      <c r="H21" s="5"/>
      <c r="I21" s="5"/>
    </row>
    <row r="22" spans="1:9" ht="14.25" customHeight="1">
      <c r="A22" s="47" t="s">
        <v>17</v>
      </c>
      <c r="B22" s="11">
        <v>1201</v>
      </c>
      <c r="C22" s="12">
        <v>1159</v>
      </c>
      <c r="D22" s="13">
        <v>540</v>
      </c>
      <c r="E22" s="13">
        <v>44</v>
      </c>
      <c r="F22" s="13">
        <v>1743</v>
      </c>
      <c r="H22" s="5"/>
      <c r="I22" s="5"/>
    </row>
    <row r="23" spans="1:9" ht="14.25" customHeight="1">
      <c r="A23" s="47" t="s">
        <v>18</v>
      </c>
      <c r="B23" s="11">
        <v>917</v>
      </c>
      <c r="C23" s="12">
        <v>594</v>
      </c>
      <c r="D23" s="13">
        <v>423</v>
      </c>
      <c r="E23" s="13">
        <v>165</v>
      </c>
      <c r="F23" s="13">
        <v>1182</v>
      </c>
      <c r="H23" s="5"/>
      <c r="I23" s="5"/>
    </row>
    <row r="24" spans="1:9" ht="14.25" customHeight="1">
      <c r="A24" s="191" t="s">
        <v>20</v>
      </c>
      <c r="B24" s="179">
        <v>993</v>
      </c>
      <c r="C24" s="180">
        <v>1019</v>
      </c>
      <c r="D24" s="181">
        <v>371</v>
      </c>
      <c r="E24" s="181">
        <v>169</v>
      </c>
      <c r="F24" s="181">
        <v>1559</v>
      </c>
      <c r="H24" s="5"/>
      <c r="I24" s="5"/>
    </row>
    <row r="25" spans="1:9" ht="14.25" customHeight="1">
      <c r="A25" s="47" t="s">
        <v>21</v>
      </c>
      <c r="B25" s="11">
        <v>742</v>
      </c>
      <c r="C25" s="12">
        <v>636</v>
      </c>
      <c r="D25" s="13">
        <v>245</v>
      </c>
      <c r="E25" s="13">
        <v>54</v>
      </c>
      <c r="F25" s="13">
        <v>935</v>
      </c>
      <c r="H25" s="5"/>
      <c r="I25" s="5"/>
    </row>
    <row r="26" spans="1:9" ht="14.25" customHeight="1">
      <c r="A26" s="47" t="s">
        <v>22</v>
      </c>
      <c r="B26" s="11">
        <v>565</v>
      </c>
      <c r="C26" s="12">
        <v>538</v>
      </c>
      <c r="D26" s="13">
        <v>123</v>
      </c>
      <c r="E26" s="13">
        <v>27</v>
      </c>
      <c r="F26" s="13">
        <v>688</v>
      </c>
      <c r="H26" s="5"/>
      <c r="I26" s="5"/>
    </row>
    <row r="27" spans="1:9" ht="14.25" customHeight="1">
      <c r="A27" s="47" t="s">
        <v>23</v>
      </c>
      <c r="B27" s="11">
        <v>1640</v>
      </c>
      <c r="C27" s="12">
        <v>1523</v>
      </c>
      <c r="D27" s="13">
        <v>308</v>
      </c>
      <c r="E27" s="13">
        <v>230</v>
      </c>
      <c r="F27" s="13">
        <v>2061</v>
      </c>
      <c r="H27" s="5"/>
      <c r="I27" s="5"/>
    </row>
    <row r="28" spans="1:9" ht="14.25" customHeight="1">
      <c r="A28" s="47" t="s">
        <v>24</v>
      </c>
      <c r="B28" s="11">
        <v>1123</v>
      </c>
      <c r="C28" s="12">
        <v>1026</v>
      </c>
      <c r="D28" s="13">
        <v>537</v>
      </c>
      <c r="E28" s="13">
        <v>144</v>
      </c>
      <c r="F28" s="13">
        <v>1707</v>
      </c>
      <c r="H28" s="5"/>
      <c r="I28" s="5"/>
    </row>
    <row r="29" spans="1:9" ht="14.25" customHeight="1">
      <c r="A29" s="47" t="s">
        <v>88</v>
      </c>
      <c r="B29" s="11">
        <v>719</v>
      </c>
      <c r="C29" s="12">
        <v>654</v>
      </c>
      <c r="D29" s="13">
        <v>251</v>
      </c>
      <c r="E29" s="13">
        <v>46</v>
      </c>
      <c r="F29" s="13">
        <v>951</v>
      </c>
      <c r="H29" s="5"/>
      <c r="I29" s="5"/>
    </row>
    <row r="30" spans="1:9" ht="14.25" customHeight="1">
      <c r="A30" s="47" t="s">
        <v>96</v>
      </c>
      <c r="B30" s="11">
        <v>1789</v>
      </c>
      <c r="C30" s="12">
        <v>1595</v>
      </c>
      <c r="D30" s="13">
        <v>527</v>
      </c>
      <c r="E30" s="13">
        <v>387</v>
      </c>
      <c r="F30" s="13">
        <v>2509</v>
      </c>
      <c r="H30" s="5"/>
      <c r="I30" s="5"/>
    </row>
    <row r="31" spans="1:9" ht="14.25" customHeight="1">
      <c r="A31" s="47" t="s">
        <v>25</v>
      </c>
      <c r="B31" s="11">
        <v>753</v>
      </c>
      <c r="C31" s="12">
        <v>557</v>
      </c>
      <c r="D31" s="13">
        <v>203</v>
      </c>
      <c r="E31" s="13">
        <v>154</v>
      </c>
      <c r="F31" s="13">
        <v>914</v>
      </c>
      <c r="H31" s="5"/>
      <c r="I31" s="5"/>
    </row>
    <row r="32" spans="1:9" ht="14.25" customHeight="1">
      <c r="A32" s="47" t="s">
        <v>89</v>
      </c>
      <c r="B32" s="11">
        <v>1966</v>
      </c>
      <c r="C32" s="12">
        <v>1844</v>
      </c>
      <c r="D32" s="13">
        <v>394</v>
      </c>
      <c r="E32" s="13">
        <v>320</v>
      </c>
      <c r="F32" s="13">
        <v>2558</v>
      </c>
      <c r="H32" s="5"/>
      <c r="I32" s="5"/>
    </row>
    <row r="33" spans="1:9" ht="14.25" customHeight="1" thickBot="1">
      <c r="A33" s="47" t="s">
        <v>97</v>
      </c>
      <c r="B33" s="11">
        <v>1583</v>
      </c>
      <c r="C33" s="12">
        <v>1384</v>
      </c>
      <c r="D33" s="13">
        <v>739</v>
      </c>
      <c r="E33" s="13">
        <v>120</v>
      </c>
      <c r="F33" s="13">
        <v>2243</v>
      </c>
      <c r="H33" s="5"/>
      <c r="I33" s="5"/>
    </row>
    <row r="34" spans="1:9" ht="14.25" customHeight="1" thickBot="1">
      <c r="A34" s="57" t="s">
        <v>33</v>
      </c>
      <c r="B34" s="17">
        <f>SUM(B8:B33)</f>
        <v>35034</v>
      </c>
      <c r="C34" s="18">
        <f>SUM(C8:C33)</f>
        <v>30957</v>
      </c>
      <c r="D34" s="19">
        <f>SUM(D8:D33)</f>
        <v>12274</v>
      </c>
      <c r="E34" s="19">
        <f>SUM(E8:E33)</f>
        <v>5748</v>
      </c>
      <c r="F34" s="19">
        <f>SUM(F8:F33)</f>
        <v>48979</v>
      </c>
      <c r="G34" s="123"/>
      <c r="H34" s="5"/>
      <c r="I34" s="5"/>
    </row>
    <row r="35" spans="1:9" ht="14.25" customHeight="1">
      <c r="A35" s="56" t="s">
        <v>29</v>
      </c>
      <c r="B35" s="14">
        <v>296</v>
      </c>
      <c r="C35" s="15">
        <v>145</v>
      </c>
      <c r="D35" s="16">
        <v>119</v>
      </c>
      <c r="E35" s="16">
        <v>73</v>
      </c>
      <c r="F35" s="16">
        <v>337</v>
      </c>
      <c r="H35" s="5"/>
      <c r="I35" s="5"/>
    </row>
    <row r="36" spans="1:9" ht="14.25" customHeight="1" thickBot="1">
      <c r="A36" s="48" t="s">
        <v>30</v>
      </c>
      <c r="B36" s="49">
        <v>249</v>
      </c>
      <c r="C36" s="50">
        <v>64</v>
      </c>
      <c r="D36" s="51">
        <v>112</v>
      </c>
      <c r="E36" s="51">
        <v>87</v>
      </c>
      <c r="F36" s="51">
        <v>263</v>
      </c>
      <c r="H36" s="5"/>
      <c r="I36" s="5"/>
    </row>
    <row r="37" spans="1:9" ht="14.25" customHeight="1" thickBot="1">
      <c r="A37" s="52" t="s">
        <v>31</v>
      </c>
      <c r="B37" s="53">
        <f>SUM(B35:B36)</f>
        <v>545</v>
      </c>
      <c r="C37" s="54">
        <f>SUM(C35:C36)</f>
        <v>209</v>
      </c>
      <c r="D37" s="55">
        <f>SUM(D35:D36)</f>
        <v>231</v>
      </c>
      <c r="E37" s="55">
        <f>SUM(E35:E36)</f>
        <v>160</v>
      </c>
      <c r="F37" s="55">
        <f>SUM(F35:F36)</f>
        <v>600</v>
      </c>
      <c r="H37" s="5"/>
      <c r="I37" s="5"/>
    </row>
    <row r="38" spans="1:9" ht="14.25" customHeight="1" thickBot="1">
      <c r="A38" s="57" t="s">
        <v>32</v>
      </c>
      <c r="B38" s="17">
        <f>B34+B37</f>
        <v>35579</v>
      </c>
      <c r="C38" s="18">
        <f>C34+C37</f>
        <v>31166</v>
      </c>
      <c r="D38" s="19">
        <f>D34+D37</f>
        <v>12505</v>
      </c>
      <c r="E38" s="19">
        <f>E34+E37</f>
        <v>5908</v>
      </c>
      <c r="F38" s="19">
        <f>F34+F37</f>
        <v>49579</v>
      </c>
      <c r="H38" s="5"/>
      <c r="I38" s="5"/>
    </row>
    <row r="39" spans="3:9" ht="12.75">
      <c r="C39" s="5"/>
      <c r="H39" s="5"/>
      <c r="I39" s="5"/>
    </row>
  </sheetData>
  <sheetProtection/>
  <mergeCells count="11">
    <mergeCell ref="E6:E7"/>
    <mergeCell ref="A1:F1"/>
    <mergeCell ref="A2:F2"/>
    <mergeCell ref="A3:F3"/>
    <mergeCell ref="A4:F4"/>
    <mergeCell ref="F6:F7"/>
    <mergeCell ref="A5:A7"/>
    <mergeCell ref="C5:F5"/>
    <mergeCell ref="B6:B7"/>
    <mergeCell ref="C6:C7"/>
    <mergeCell ref="D6:D7"/>
  </mergeCells>
  <printOptions horizontalCentered="1"/>
  <pageMargins left="0.75" right="0.75" top="0.5" bottom="0.5" header="0.25" footer="0.25"/>
  <pageSetup horizontalDpi="600" verticalDpi="600" orientation="portrait" scale="95" r:id="rId1"/>
  <headerFooter alignWithMargins="0">
    <oddFooter>&amp;LPage 1&amp;R&amp;F/&amp;A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PageLayoutView="0" workbookViewId="0" topLeftCell="A1">
      <selection activeCell="M28" sqref="M28"/>
    </sheetView>
  </sheetViews>
  <sheetFormatPr defaultColWidth="9.140625" defaultRowHeight="12.75"/>
  <cols>
    <col min="1" max="1" width="20.00390625" style="58" customWidth="1"/>
    <col min="2" max="2" width="9.00390625" style="58" customWidth="1"/>
    <col min="3" max="5" width="9.57421875" style="58" customWidth="1"/>
    <col min="6" max="6" width="10.00390625" style="58" customWidth="1"/>
    <col min="7" max="7" width="10.00390625" style="58" bestFit="1" customWidth="1"/>
    <col min="8" max="10" width="9.140625" style="58" customWidth="1"/>
    <col min="11" max="11" width="12.421875" style="58" customWidth="1"/>
    <col min="12" max="16384" width="9.140625" style="58" customWidth="1"/>
  </cols>
  <sheetData>
    <row r="1" spans="1:10" ht="12.75">
      <c r="A1" s="58" t="s">
        <v>102</v>
      </c>
      <c r="C1" s="59"/>
      <c r="D1" s="59"/>
      <c r="E1" s="60"/>
      <c r="G1" s="61"/>
      <c r="J1" s="61"/>
    </row>
    <row r="2" spans="1:15" ht="21.75" customHeight="1">
      <c r="A2" s="154" t="s">
        <v>39</v>
      </c>
      <c r="B2" s="154"/>
      <c r="C2" s="154"/>
      <c r="D2" s="154"/>
      <c r="E2" s="154"/>
      <c r="F2" s="154"/>
      <c r="G2" s="154"/>
      <c r="H2" s="154"/>
      <c r="I2" s="154"/>
      <c r="J2" s="62"/>
      <c r="K2" s="63"/>
      <c r="L2" s="63"/>
      <c r="M2" s="63"/>
      <c r="N2" s="63"/>
      <c r="O2" s="63"/>
    </row>
    <row r="3" spans="1:15" ht="25.5" customHeight="1">
      <c r="A3" s="155" t="s">
        <v>44</v>
      </c>
      <c r="B3" s="155"/>
      <c r="C3" s="155"/>
      <c r="D3" s="155"/>
      <c r="E3" s="155"/>
      <c r="F3" s="155"/>
      <c r="G3" s="155"/>
      <c r="H3" s="155"/>
      <c r="I3" s="155"/>
      <c r="J3" s="62"/>
      <c r="K3" s="63"/>
      <c r="L3" s="63"/>
      <c r="M3" s="63"/>
      <c r="N3" s="63"/>
      <c r="O3" s="63"/>
    </row>
    <row r="4" spans="1:15" ht="13.5" customHeight="1">
      <c r="A4" s="155" t="s">
        <v>101</v>
      </c>
      <c r="B4" s="155"/>
      <c r="C4" s="155"/>
      <c r="D4" s="155"/>
      <c r="E4" s="155"/>
      <c r="F4" s="155"/>
      <c r="G4" s="155"/>
      <c r="H4" s="155"/>
      <c r="I4" s="155"/>
      <c r="J4" s="62"/>
      <c r="K4" s="63"/>
      <c r="L4" s="63"/>
      <c r="M4" s="63"/>
      <c r="N4" s="63"/>
      <c r="O4" s="63"/>
    </row>
    <row r="5" spans="1:15" ht="24.75" customHeight="1">
      <c r="A5" s="161"/>
      <c r="B5" s="162"/>
      <c r="C5" s="162"/>
      <c r="D5" s="162"/>
      <c r="E5" s="162"/>
      <c r="F5" s="162"/>
      <c r="G5" s="162"/>
      <c r="H5" s="162"/>
      <c r="I5" s="162"/>
      <c r="J5" s="62"/>
      <c r="K5" s="63"/>
      <c r="L5" s="63"/>
      <c r="M5" s="63"/>
      <c r="N5" s="63"/>
      <c r="O5" s="63"/>
    </row>
    <row r="6" spans="1:15" ht="12.75" customHeight="1">
      <c r="A6" s="156" t="s">
        <v>0</v>
      </c>
      <c r="B6" s="158" t="s">
        <v>52</v>
      </c>
      <c r="C6" s="158"/>
      <c r="D6" s="158"/>
      <c r="E6" s="159"/>
      <c r="F6" s="160" t="s">
        <v>53</v>
      </c>
      <c r="G6" s="158"/>
      <c r="H6" s="158"/>
      <c r="I6" s="158"/>
      <c r="J6" s="63"/>
      <c r="K6" s="63"/>
      <c r="L6" s="63"/>
      <c r="M6" s="63"/>
      <c r="N6" s="63"/>
      <c r="O6" s="63"/>
    </row>
    <row r="7" spans="1:15" ht="59.25" customHeight="1" thickBot="1">
      <c r="A7" s="157"/>
      <c r="B7" s="64" t="s">
        <v>90</v>
      </c>
      <c r="C7" s="65" t="s">
        <v>94</v>
      </c>
      <c r="D7" s="64" t="s">
        <v>54</v>
      </c>
      <c r="E7" s="66" t="s">
        <v>55</v>
      </c>
      <c r="F7" s="67" t="s">
        <v>91</v>
      </c>
      <c r="G7" s="65" t="s">
        <v>95</v>
      </c>
      <c r="H7" s="64" t="s">
        <v>54</v>
      </c>
      <c r="I7" s="64" t="s">
        <v>55</v>
      </c>
      <c r="J7" s="63"/>
      <c r="K7"/>
      <c r="L7"/>
      <c r="M7" s="63"/>
      <c r="N7" s="63"/>
      <c r="O7" s="63"/>
    </row>
    <row r="8" spans="1:18" ht="12.75" customHeight="1" thickTop="1">
      <c r="A8" s="68" t="s">
        <v>1</v>
      </c>
      <c r="B8" s="69">
        <v>1663</v>
      </c>
      <c r="C8" s="124">
        <v>2035</v>
      </c>
      <c r="D8" s="69">
        <f>+C8-B8</f>
        <v>372</v>
      </c>
      <c r="E8" s="71">
        <f>(C8-B8)/B8</f>
        <v>0.22369212266987373</v>
      </c>
      <c r="F8" s="125">
        <v>2555</v>
      </c>
      <c r="G8" s="124">
        <v>3425</v>
      </c>
      <c r="H8" s="69">
        <f>+G8-F8</f>
        <v>870</v>
      </c>
      <c r="I8" s="73">
        <f>(G8-F8)/F8</f>
        <v>0.3405088062622309</v>
      </c>
      <c r="K8"/>
      <c r="L8"/>
      <c r="M8" s="126"/>
      <c r="N8" s="127"/>
      <c r="O8" s="127"/>
      <c r="P8" s="127"/>
      <c r="Q8" s="127"/>
      <c r="R8" s="126"/>
    </row>
    <row r="9" spans="1:12" ht="12.75" customHeight="1">
      <c r="A9" s="75" t="s">
        <v>2</v>
      </c>
      <c r="B9" s="76">
        <v>877</v>
      </c>
      <c r="C9" s="88">
        <v>854</v>
      </c>
      <c r="D9" s="76">
        <f>+C9-B9</f>
        <v>-23</v>
      </c>
      <c r="E9" s="77">
        <f>(C9-B9)/B9</f>
        <v>-0.026225769669327253</v>
      </c>
      <c r="F9" s="81">
        <v>962</v>
      </c>
      <c r="G9" s="88">
        <v>951</v>
      </c>
      <c r="H9" s="76">
        <f>+G9-F9</f>
        <v>-11</v>
      </c>
      <c r="I9" s="79">
        <f>(G9-F9)/F9</f>
        <v>-0.011434511434511435</v>
      </c>
      <c r="K9"/>
      <c r="L9"/>
    </row>
    <row r="10" spans="1:12" ht="12.75" customHeight="1">
      <c r="A10" s="75" t="s">
        <v>3</v>
      </c>
      <c r="B10" s="76">
        <v>65</v>
      </c>
      <c r="C10" s="88" t="s">
        <v>84</v>
      </c>
      <c r="D10" s="119" t="s">
        <v>84</v>
      </c>
      <c r="E10" s="128" t="s">
        <v>84</v>
      </c>
      <c r="F10" s="81">
        <v>82</v>
      </c>
      <c r="G10" s="88" t="s">
        <v>84</v>
      </c>
      <c r="H10" s="117" t="s">
        <v>84</v>
      </c>
      <c r="I10" s="119" t="s">
        <v>84</v>
      </c>
      <c r="K10"/>
      <c r="L10"/>
    </row>
    <row r="11" spans="1:12" ht="12.75" customHeight="1">
      <c r="A11" s="75" t="s">
        <v>4</v>
      </c>
      <c r="B11" s="76">
        <v>1123</v>
      </c>
      <c r="C11" s="88">
        <v>1604</v>
      </c>
      <c r="D11" s="76">
        <f>+C11-B11</f>
        <v>481</v>
      </c>
      <c r="E11" s="77">
        <f>(C11-B11)/B11</f>
        <v>0.42831700801424755</v>
      </c>
      <c r="F11" s="81">
        <v>1455</v>
      </c>
      <c r="G11" s="88">
        <v>2082</v>
      </c>
      <c r="H11" s="76">
        <f>+G11-F11</f>
        <v>627</v>
      </c>
      <c r="I11" s="79">
        <f>(G11-F11)/F11</f>
        <v>0.4309278350515464</v>
      </c>
      <c r="K11"/>
      <c r="L11"/>
    </row>
    <row r="12" spans="1:12" ht="12.75" customHeight="1">
      <c r="A12" s="75" t="s">
        <v>5</v>
      </c>
      <c r="B12" s="76">
        <v>989</v>
      </c>
      <c r="C12" s="88">
        <v>1266</v>
      </c>
      <c r="D12" s="76">
        <f>+C12-B12</f>
        <v>277</v>
      </c>
      <c r="E12" s="77">
        <f>(C12-B12)/B12</f>
        <v>0.2800808897876643</v>
      </c>
      <c r="F12" s="81">
        <v>1629</v>
      </c>
      <c r="G12" s="88">
        <v>2164</v>
      </c>
      <c r="H12" s="76">
        <f>+G12-F12</f>
        <v>535</v>
      </c>
      <c r="I12" s="79">
        <f>(G12-F12)/F12</f>
        <v>0.3284223449969306</v>
      </c>
      <c r="K12"/>
      <c r="L12"/>
    </row>
    <row r="13" spans="1:12" ht="12.75" customHeight="1">
      <c r="A13" s="75" t="s">
        <v>6</v>
      </c>
      <c r="B13" s="76">
        <v>1632</v>
      </c>
      <c r="C13" s="88">
        <v>1443</v>
      </c>
      <c r="D13" s="76">
        <f>+C13-B13</f>
        <v>-189</v>
      </c>
      <c r="E13" s="77">
        <f>(C13-B13)/B13</f>
        <v>-0.11580882352941177</v>
      </c>
      <c r="F13" s="81">
        <v>1862</v>
      </c>
      <c r="G13" s="88">
        <v>1577</v>
      </c>
      <c r="H13" s="76">
        <f>+G13-F13</f>
        <v>-285</v>
      </c>
      <c r="I13" s="79">
        <f>(G13-F13)/F13</f>
        <v>-0.15306122448979592</v>
      </c>
      <c r="K13"/>
      <c r="L13"/>
    </row>
    <row r="14" spans="1:12" ht="12.75" customHeight="1">
      <c r="A14" s="75" t="s">
        <v>7</v>
      </c>
      <c r="B14" s="76">
        <v>1669</v>
      </c>
      <c r="C14" s="88">
        <v>1801</v>
      </c>
      <c r="D14" s="76">
        <f>+C14-B14</f>
        <v>132</v>
      </c>
      <c r="E14" s="77">
        <f>(C14-B14)/B14</f>
        <v>0.07908927501497903</v>
      </c>
      <c r="F14" s="81">
        <v>2148</v>
      </c>
      <c r="G14" s="88">
        <v>2225</v>
      </c>
      <c r="H14" s="76">
        <f>+G14-F14</f>
        <v>77</v>
      </c>
      <c r="I14" s="79">
        <f>(G14-F14)/F14</f>
        <v>0.03584729981378026</v>
      </c>
      <c r="K14"/>
      <c r="L14"/>
    </row>
    <row r="15" spans="1:12" ht="12.75" customHeight="1">
      <c r="A15" s="75" t="s">
        <v>82</v>
      </c>
      <c r="B15" s="76">
        <v>251</v>
      </c>
      <c r="C15" s="88" t="s">
        <v>84</v>
      </c>
      <c r="D15" s="80" t="s">
        <v>84</v>
      </c>
      <c r="E15" s="89" t="s">
        <v>84</v>
      </c>
      <c r="F15" s="81">
        <v>380</v>
      </c>
      <c r="G15" s="88" t="s">
        <v>84</v>
      </c>
      <c r="H15" s="80" t="s">
        <v>84</v>
      </c>
      <c r="I15" s="90" t="s">
        <v>84</v>
      </c>
      <c r="K15"/>
      <c r="L15"/>
    </row>
    <row r="16" spans="1:12" ht="12.75" customHeight="1">
      <c r="A16" s="47" t="s">
        <v>86</v>
      </c>
      <c r="B16" s="80">
        <v>1324</v>
      </c>
      <c r="C16" s="88">
        <v>1874</v>
      </c>
      <c r="D16" s="80">
        <f>+C16-B16</f>
        <v>550</v>
      </c>
      <c r="E16" s="89">
        <f>(C16-B16)/B16</f>
        <v>0.41540785498489424</v>
      </c>
      <c r="F16" s="81">
        <v>2059</v>
      </c>
      <c r="G16" s="88">
        <v>3075</v>
      </c>
      <c r="H16" s="80">
        <f>+G16-F16</f>
        <v>1016</v>
      </c>
      <c r="I16" s="90">
        <f>(G16-F16)/F16</f>
        <v>0.49344341913550266</v>
      </c>
      <c r="K16"/>
      <c r="L16"/>
    </row>
    <row r="17" spans="1:12" ht="12.75" customHeight="1">
      <c r="A17" s="75" t="s">
        <v>8</v>
      </c>
      <c r="B17" s="76">
        <v>959</v>
      </c>
      <c r="C17" s="88">
        <v>1189</v>
      </c>
      <c r="D17" s="76">
        <f>+C17-B17</f>
        <v>230</v>
      </c>
      <c r="E17" s="77">
        <f>(C17-B17)/B17</f>
        <v>0.23983315954118875</v>
      </c>
      <c r="F17" s="81">
        <v>1084</v>
      </c>
      <c r="G17" s="88">
        <v>1347</v>
      </c>
      <c r="H17" s="76">
        <f>+G17-F17</f>
        <v>263</v>
      </c>
      <c r="I17" s="79">
        <f>(G17-F17)/F17</f>
        <v>0.24261992619926198</v>
      </c>
      <c r="K17"/>
      <c r="L17"/>
    </row>
    <row r="18" spans="1:12" ht="12.75" customHeight="1">
      <c r="A18" s="75" t="s">
        <v>9</v>
      </c>
      <c r="B18" s="76">
        <v>1118</v>
      </c>
      <c r="C18" s="88">
        <v>1310</v>
      </c>
      <c r="D18" s="80">
        <f>+C18-B18</f>
        <v>192</v>
      </c>
      <c r="E18" s="89">
        <f>(C18-B18)/B18</f>
        <v>0.17173524150268335</v>
      </c>
      <c r="F18" s="81">
        <v>1471</v>
      </c>
      <c r="G18" s="88">
        <v>1797</v>
      </c>
      <c r="H18" s="80">
        <f>+G18-F18</f>
        <v>326</v>
      </c>
      <c r="I18" s="90">
        <f>(G18-F18)/F18</f>
        <v>0.22161794697484705</v>
      </c>
      <c r="K18"/>
      <c r="L18"/>
    </row>
    <row r="19" spans="1:12" ht="12.75" customHeight="1">
      <c r="A19" s="75" t="s">
        <v>10</v>
      </c>
      <c r="B19" s="76">
        <v>869</v>
      </c>
      <c r="C19" s="88" t="s">
        <v>84</v>
      </c>
      <c r="D19" s="80" t="s">
        <v>84</v>
      </c>
      <c r="E19" s="89" t="s">
        <v>84</v>
      </c>
      <c r="F19" s="81">
        <v>1136</v>
      </c>
      <c r="G19" s="88" t="s">
        <v>84</v>
      </c>
      <c r="H19" s="80" t="s">
        <v>84</v>
      </c>
      <c r="I19" s="90" t="s">
        <v>84</v>
      </c>
      <c r="K19"/>
      <c r="L19"/>
    </row>
    <row r="20" spans="1:12" ht="12.75" customHeight="1">
      <c r="A20" s="75" t="s">
        <v>11</v>
      </c>
      <c r="B20" s="76">
        <v>453</v>
      </c>
      <c r="C20" s="88" t="s">
        <v>84</v>
      </c>
      <c r="D20" s="80" t="s">
        <v>84</v>
      </c>
      <c r="E20" s="89" t="s">
        <v>84</v>
      </c>
      <c r="F20" s="81">
        <v>593</v>
      </c>
      <c r="G20" s="88" t="s">
        <v>84</v>
      </c>
      <c r="H20" s="80" t="s">
        <v>84</v>
      </c>
      <c r="I20" s="90" t="s">
        <v>84</v>
      </c>
      <c r="K20"/>
      <c r="L20"/>
    </row>
    <row r="21" spans="1:12" ht="12.75" customHeight="1">
      <c r="A21" s="75" t="s">
        <v>87</v>
      </c>
      <c r="B21" s="76">
        <v>1558</v>
      </c>
      <c r="C21" s="88">
        <v>1548</v>
      </c>
      <c r="D21" s="76">
        <f>+C21-B21</f>
        <v>-10</v>
      </c>
      <c r="E21" s="77">
        <f>(C21-B21)/B21</f>
        <v>-0.006418485237483954</v>
      </c>
      <c r="F21" s="81">
        <v>2408</v>
      </c>
      <c r="G21" s="88">
        <v>2584</v>
      </c>
      <c r="H21" s="76">
        <f>+G21-F21</f>
        <v>176</v>
      </c>
      <c r="I21" s="79">
        <f>(G21-F21)/F21</f>
        <v>0.07308970099667775</v>
      </c>
      <c r="K21"/>
      <c r="L21"/>
    </row>
    <row r="22" spans="1:12" ht="12.75" customHeight="1">
      <c r="A22" s="75" t="s">
        <v>12</v>
      </c>
      <c r="B22" s="80">
        <v>1207</v>
      </c>
      <c r="C22" s="88" t="s">
        <v>84</v>
      </c>
      <c r="D22" s="80" t="s">
        <v>84</v>
      </c>
      <c r="E22" s="89" t="s">
        <v>84</v>
      </c>
      <c r="F22" s="81">
        <v>1586</v>
      </c>
      <c r="G22" s="88" t="s">
        <v>84</v>
      </c>
      <c r="H22" s="80" t="s">
        <v>84</v>
      </c>
      <c r="I22" s="90" t="s">
        <v>84</v>
      </c>
      <c r="K22"/>
      <c r="L22"/>
    </row>
    <row r="23" spans="1:12" ht="12.75" customHeight="1">
      <c r="A23" s="75" t="s">
        <v>13</v>
      </c>
      <c r="B23" s="80">
        <v>1694</v>
      </c>
      <c r="C23" s="88">
        <v>1554</v>
      </c>
      <c r="D23" s="80">
        <f aca="true" t="shared" si="0" ref="D23:D28">+C23-B23</f>
        <v>-140</v>
      </c>
      <c r="E23" s="89">
        <f aca="true" t="shared" si="1" ref="E23:E28">(C23-B23)/B23</f>
        <v>-0.08264462809917356</v>
      </c>
      <c r="F23" s="81">
        <v>3072</v>
      </c>
      <c r="G23" s="88">
        <v>3145</v>
      </c>
      <c r="H23" s="80">
        <f aca="true" t="shared" si="2" ref="H23:H28">+G23-F23</f>
        <v>73</v>
      </c>
      <c r="I23" s="90">
        <f aca="true" t="shared" si="3" ref="I23:I28">(G23-F23)/F23</f>
        <v>0.023763020833333332</v>
      </c>
      <c r="K23"/>
      <c r="L23"/>
    </row>
    <row r="24" spans="1:12" ht="12.75" customHeight="1">
      <c r="A24" s="75" t="s">
        <v>14</v>
      </c>
      <c r="B24" s="76">
        <v>451</v>
      </c>
      <c r="C24" s="88">
        <v>657</v>
      </c>
      <c r="D24" s="76">
        <f t="shared" si="0"/>
        <v>206</v>
      </c>
      <c r="E24" s="77">
        <f t="shared" si="1"/>
        <v>0.4567627494456763</v>
      </c>
      <c r="F24" s="81">
        <v>538</v>
      </c>
      <c r="G24" s="88">
        <v>772</v>
      </c>
      <c r="H24" s="76">
        <f t="shared" si="2"/>
        <v>234</v>
      </c>
      <c r="I24" s="79">
        <f t="shared" si="3"/>
        <v>0.4349442379182156</v>
      </c>
      <c r="K24"/>
      <c r="L24"/>
    </row>
    <row r="25" spans="1:12" ht="12.75" customHeight="1">
      <c r="A25" s="75" t="s">
        <v>15</v>
      </c>
      <c r="B25" s="76">
        <v>1161</v>
      </c>
      <c r="C25" s="88">
        <v>1536</v>
      </c>
      <c r="D25" s="76">
        <f t="shared" si="0"/>
        <v>375</v>
      </c>
      <c r="E25" s="77">
        <f t="shared" si="1"/>
        <v>0.32299741602067183</v>
      </c>
      <c r="F25" s="81">
        <v>1381</v>
      </c>
      <c r="G25" s="88">
        <v>2026</v>
      </c>
      <c r="H25" s="76">
        <f t="shared" si="2"/>
        <v>645</v>
      </c>
      <c r="I25" s="79">
        <f t="shared" si="3"/>
        <v>0.4670528602461984</v>
      </c>
      <c r="K25"/>
      <c r="L25"/>
    </row>
    <row r="26" spans="1:12" ht="12.75" customHeight="1">
      <c r="A26" s="75" t="s">
        <v>16</v>
      </c>
      <c r="B26" s="76">
        <v>1962</v>
      </c>
      <c r="C26" s="88">
        <v>2372</v>
      </c>
      <c r="D26" s="76">
        <f t="shared" si="0"/>
        <v>410</v>
      </c>
      <c r="E26" s="77">
        <f t="shared" si="1"/>
        <v>0.2089704383282365</v>
      </c>
      <c r="F26" s="81">
        <v>2162</v>
      </c>
      <c r="G26" s="88">
        <v>2759</v>
      </c>
      <c r="H26" s="76">
        <f t="shared" si="2"/>
        <v>597</v>
      </c>
      <c r="I26" s="79">
        <f t="shared" si="3"/>
        <v>0.2761332099907493</v>
      </c>
      <c r="K26"/>
      <c r="L26"/>
    </row>
    <row r="27" spans="1:12" ht="12.75" customHeight="1">
      <c r="A27" s="75" t="s">
        <v>17</v>
      </c>
      <c r="B27" s="76">
        <v>791</v>
      </c>
      <c r="C27" s="88">
        <v>1201</v>
      </c>
      <c r="D27" s="76">
        <f t="shared" si="0"/>
        <v>410</v>
      </c>
      <c r="E27" s="77">
        <f t="shared" si="1"/>
        <v>0.5183312262958281</v>
      </c>
      <c r="F27" s="81">
        <v>1000</v>
      </c>
      <c r="G27" s="88">
        <v>1743</v>
      </c>
      <c r="H27" s="76">
        <f t="shared" si="2"/>
        <v>743</v>
      </c>
      <c r="I27" s="79">
        <f t="shared" si="3"/>
        <v>0.743</v>
      </c>
      <c r="K27"/>
      <c r="L27"/>
    </row>
    <row r="28" spans="1:12" ht="12.75" customHeight="1">
      <c r="A28" s="75" t="s">
        <v>18</v>
      </c>
      <c r="B28" s="76">
        <v>827</v>
      </c>
      <c r="C28" s="88">
        <v>917</v>
      </c>
      <c r="D28" s="76">
        <f t="shared" si="0"/>
        <v>90</v>
      </c>
      <c r="E28" s="77">
        <f t="shared" si="1"/>
        <v>0.10882708585247884</v>
      </c>
      <c r="F28" s="81">
        <v>1024</v>
      </c>
      <c r="G28" s="88">
        <v>1182</v>
      </c>
      <c r="H28" s="76">
        <f t="shared" si="2"/>
        <v>158</v>
      </c>
      <c r="I28" s="79">
        <f t="shared" si="3"/>
        <v>0.154296875</v>
      </c>
      <c r="K28"/>
      <c r="L28"/>
    </row>
    <row r="29" spans="1:12" ht="12.75" customHeight="1">
      <c r="A29" s="75" t="s">
        <v>19</v>
      </c>
      <c r="B29" s="76">
        <v>132</v>
      </c>
      <c r="C29" s="88" t="s">
        <v>84</v>
      </c>
      <c r="D29" s="80" t="s">
        <v>84</v>
      </c>
      <c r="E29" s="89" t="s">
        <v>84</v>
      </c>
      <c r="F29" s="81">
        <v>140</v>
      </c>
      <c r="G29" s="88" t="s">
        <v>84</v>
      </c>
      <c r="H29" s="80" t="s">
        <v>84</v>
      </c>
      <c r="I29" s="90" t="s">
        <v>84</v>
      </c>
      <c r="K29"/>
      <c r="L29"/>
    </row>
    <row r="30" spans="1:12" ht="12.75" customHeight="1">
      <c r="A30" s="184" t="s">
        <v>20</v>
      </c>
      <c r="B30" s="185">
        <v>890</v>
      </c>
      <c r="C30" s="186">
        <v>993</v>
      </c>
      <c r="D30" s="187">
        <f aca="true" t="shared" si="4" ref="D30:D35">+C30-B30</f>
        <v>103</v>
      </c>
      <c r="E30" s="188">
        <f aca="true" t="shared" si="5" ref="E30:E35">(C30-B30)/B30</f>
        <v>0.11573033707865168</v>
      </c>
      <c r="F30" s="189">
        <v>1312</v>
      </c>
      <c r="G30" s="186">
        <v>1559</v>
      </c>
      <c r="H30" s="187">
        <f aca="true" t="shared" si="6" ref="H30:H35">+G30-F30</f>
        <v>247</v>
      </c>
      <c r="I30" s="190">
        <f aca="true" t="shared" si="7" ref="I30:I35">(G30-F30)/F30</f>
        <v>0.18826219512195122</v>
      </c>
      <c r="K30"/>
      <c r="L30"/>
    </row>
    <row r="31" spans="1:12" ht="12.75" customHeight="1">
      <c r="A31" s="75" t="s">
        <v>21</v>
      </c>
      <c r="B31" s="76">
        <v>751</v>
      </c>
      <c r="C31" s="88">
        <v>742</v>
      </c>
      <c r="D31" s="117">
        <f t="shared" si="4"/>
        <v>-9</v>
      </c>
      <c r="E31" s="118">
        <f t="shared" si="5"/>
        <v>-0.011984021304926764</v>
      </c>
      <c r="F31" s="81">
        <v>912</v>
      </c>
      <c r="G31" s="88">
        <v>935</v>
      </c>
      <c r="H31" s="80">
        <f t="shared" si="6"/>
        <v>23</v>
      </c>
      <c r="I31" s="90">
        <f t="shared" si="7"/>
        <v>0.025219298245614034</v>
      </c>
      <c r="K31"/>
      <c r="L31"/>
    </row>
    <row r="32" spans="1:12" ht="12.75" customHeight="1">
      <c r="A32" s="75" t="s">
        <v>22</v>
      </c>
      <c r="B32" s="76">
        <v>630</v>
      </c>
      <c r="C32" s="88">
        <v>565</v>
      </c>
      <c r="D32" s="76">
        <f t="shared" si="4"/>
        <v>-65</v>
      </c>
      <c r="E32" s="77">
        <f t="shared" si="5"/>
        <v>-0.10317460317460317</v>
      </c>
      <c r="F32" s="81">
        <v>771</v>
      </c>
      <c r="G32" s="88">
        <v>688</v>
      </c>
      <c r="H32" s="76">
        <f t="shared" si="6"/>
        <v>-83</v>
      </c>
      <c r="I32" s="79">
        <f t="shared" si="7"/>
        <v>-0.10765239948119326</v>
      </c>
      <c r="K32"/>
      <c r="L32"/>
    </row>
    <row r="33" spans="1:12" ht="12.75" customHeight="1">
      <c r="A33" s="75" t="s">
        <v>23</v>
      </c>
      <c r="B33" s="76">
        <v>1460</v>
      </c>
      <c r="C33" s="88">
        <v>1640</v>
      </c>
      <c r="D33" s="76">
        <f t="shared" si="4"/>
        <v>180</v>
      </c>
      <c r="E33" s="77">
        <f t="shared" si="5"/>
        <v>0.1232876712328767</v>
      </c>
      <c r="F33" s="81">
        <v>1698</v>
      </c>
      <c r="G33" s="88">
        <v>2061</v>
      </c>
      <c r="H33" s="76">
        <f t="shared" si="6"/>
        <v>363</v>
      </c>
      <c r="I33" s="79">
        <f t="shared" si="7"/>
        <v>0.2137809187279152</v>
      </c>
      <c r="K33"/>
      <c r="L33"/>
    </row>
    <row r="34" spans="1:12" ht="12.75" customHeight="1">
      <c r="A34" s="75" t="s">
        <v>24</v>
      </c>
      <c r="B34" s="76">
        <v>934</v>
      </c>
      <c r="C34" s="88">
        <v>1123</v>
      </c>
      <c r="D34" s="76">
        <f t="shared" si="4"/>
        <v>189</v>
      </c>
      <c r="E34" s="77">
        <f t="shared" si="5"/>
        <v>0.20235546038543897</v>
      </c>
      <c r="F34" s="81">
        <v>1484</v>
      </c>
      <c r="G34" s="88">
        <v>1707</v>
      </c>
      <c r="H34" s="76">
        <f t="shared" si="6"/>
        <v>223</v>
      </c>
      <c r="I34" s="79">
        <f t="shared" si="7"/>
        <v>0.15026954177897575</v>
      </c>
      <c r="K34"/>
      <c r="L34"/>
    </row>
    <row r="35" spans="1:12" ht="12.75" customHeight="1">
      <c r="A35" s="75" t="s">
        <v>88</v>
      </c>
      <c r="B35" s="76">
        <v>525</v>
      </c>
      <c r="C35" s="88">
        <v>719</v>
      </c>
      <c r="D35" s="76">
        <f t="shared" si="4"/>
        <v>194</v>
      </c>
      <c r="E35" s="77">
        <f t="shared" si="5"/>
        <v>0.36952380952380953</v>
      </c>
      <c r="F35" s="81">
        <v>646</v>
      </c>
      <c r="G35" s="88">
        <v>951</v>
      </c>
      <c r="H35" s="76">
        <f t="shared" si="6"/>
        <v>305</v>
      </c>
      <c r="I35" s="79">
        <f t="shared" si="7"/>
        <v>0.47213622291021673</v>
      </c>
      <c r="K35" s="127"/>
      <c r="L35" s="126"/>
    </row>
    <row r="36" spans="1:12" ht="12.75" customHeight="1">
      <c r="A36" s="75" t="s">
        <v>83</v>
      </c>
      <c r="B36" s="76">
        <v>110</v>
      </c>
      <c r="C36" s="88" t="s">
        <v>84</v>
      </c>
      <c r="D36" s="80" t="s">
        <v>84</v>
      </c>
      <c r="E36" s="89" t="s">
        <v>84</v>
      </c>
      <c r="F36" s="81">
        <v>121</v>
      </c>
      <c r="G36" s="88" t="s">
        <v>84</v>
      </c>
      <c r="H36" s="80" t="s">
        <v>84</v>
      </c>
      <c r="I36" s="90" t="s">
        <v>84</v>
      </c>
      <c r="K36" s="127"/>
      <c r="L36" s="126"/>
    </row>
    <row r="37" spans="1:12" ht="12.75" customHeight="1">
      <c r="A37" s="75" t="s">
        <v>96</v>
      </c>
      <c r="B37" s="80" t="s">
        <v>84</v>
      </c>
      <c r="C37" s="88">
        <v>1789</v>
      </c>
      <c r="D37" s="80" t="s">
        <v>84</v>
      </c>
      <c r="E37" s="89" t="s">
        <v>84</v>
      </c>
      <c r="F37" s="81" t="s">
        <v>84</v>
      </c>
      <c r="G37" s="88">
        <v>2509</v>
      </c>
      <c r="H37" s="80" t="s">
        <v>84</v>
      </c>
      <c r="I37" s="90" t="s">
        <v>84</v>
      </c>
      <c r="K37" s="127"/>
      <c r="L37" s="126"/>
    </row>
    <row r="38" spans="1:12" ht="12.75" customHeight="1">
      <c r="A38" s="75" t="s">
        <v>25</v>
      </c>
      <c r="B38" s="76">
        <v>720</v>
      </c>
      <c r="C38" s="88">
        <v>753</v>
      </c>
      <c r="D38" s="80">
        <f>+C38-B38</f>
        <v>33</v>
      </c>
      <c r="E38" s="89">
        <f>(C38-B38)/B38</f>
        <v>0.04583333333333333</v>
      </c>
      <c r="F38" s="81">
        <v>909</v>
      </c>
      <c r="G38" s="88">
        <v>914</v>
      </c>
      <c r="H38" s="80">
        <f>+G38-F38</f>
        <v>5</v>
      </c>
      <c r="I38" s="90">
        <f>(G38-F38)/F38</f>
        <v>0.005500550055005501</v>
      </c>
      <c r="K38" s="127"/>
      <c r="L38" s="126"/>
    </row>
    <row r="39" spans="1:12" ht="12.75" customHeight="1">
      <c r="A39" s="75" t="s">
        <v>26</v>
      </c>
      <c r="B39" s="76">
        <v>63</v>
      </c>
      <c r="C39" s="88" t="s">
        <v>84</v>
      </c>
      <c r="D39" s="80" t="s">
        <v>84</v>
      </c>
      <c r="E39" s="89" t="s">
        <v>84</v>
      </c>
      <c r="F39" s="81">
        <v>77</v>
      </c>
      <c r="G39" s="88" t="s">
        <v>84</v>
      </c>
      <c r="H39" s="80" t="s">
        <v>84</v>
      </c>
      <c r="I39" s="90" t="s">
        <v>84</v>
      </c>
      <c r="K39" s="127"/>
      <c r="L39" s="126"/>
    </row>
    <row r="40" spans="1:12" ht="12.75" customHeight="1">
      <c r="A40" s="75" t="s">
        <v>27</v>
      </c>
      <c r="B40" s="76">
        <v>756</v>
      </c>
      <c r="C40" s="88" t="s">
        <v>84</v>
      </c>
      <c r="D40" s="80" t="s">
        <v>84</v>
      </c>
      <c r="E40" s="89" t="s">
        <v>84</v>
      </c>
      <c r="F40" s="81">
        <v>948</v>
      </c>
      <c r="G40" s="88" t="s">
        <v>84</v>
      </c>
      <c r="H40" s="80" t="s">
        <v>84</v>
      </c>
      <c r="I40" s="90" t="s">
        <v>84</v>
      </c>
      <c r="K40" s="127"/>
      <c r="L40" s="126"/>
    </row>
    <row r="41" spans="1:12" ht="12.75" customHeight="1">
      <c r="A41" s="75" t="s">
        <v>89</v>
      </c>
      <c r="B41" s="76">
        <v>1810</v>
      </c>
      <c r="C41" s="88">
        <v>1966</v>
      </c>
      <c r="D41" s="76">
        <f>+C41-B41</f>
        <v>156</v>
      </c>
      <c r="E41" s="77">
        <f>(C41-B41)/B41</f>
        <v>0.0861878453038674</v>
      </c>
      <c r="F41" s="81">
        <v>2522</v>
      </c>
      <c r="G41" s="88">
        <v>2558</v>
      </c>
      <c r="H41" s="76">
        <f>+G41-F41</f>
        <v>36</v>
      </c>
      <c r="I41" s="79">
        <f>(G41-F41)/F41</f>
        <v>0.014274385408406027</v>
      </c>
      <c r="K41" s="127"/>
      <c r="L41" s="126"/>
    </row>
    <row r="42" spans="1:12" ht="12.75" customHeight="1" thickBot="1">
      <c r="A42" s="75" t="s">
        <v>97</v>
      </c>
      <c r="B42" s="80" t="s">
        <v>84</v>
      </c>
      <c r="C42" s="88">
        <v>1583</v>
      </c>
      <c r="D42" s="80" t="s">
        <v>84</v>
      </c>
      <c r="E42" s="89" t="s">
        <v>84</v>
      </c>
      <c r="F42" s="81" t="s">
        <v>84</v>
      </c>
      <c r="G42" s="88">
        <v>2243</v>
      </c>
      <c r="H42" s="80" t="s">
        <v>84</v>
      </c>
      <c r="I42" s="90" t="s">
        <v>84</v>
      </c>
      <c r="K42" s="127"/>
      <c r="L42" s="126"/>
    </row>
    <row r="43" spans="1:12" ht="12.75" customHeight="1" thickBot="1">
      <c r="A43" s="82" t="s">
        <v>28</v>
      </c>
      <c r="B43" s="83">
        <f>SUM(B8:B42)</f>
        <v>31424</v>
      </c>
      <c r="C43" s="84">
        <f>SUM(C8:C42)</f>
        <v>35034</v>
      </c>
      <c r="D43" s="83">
        <f>+C43-B43</f>
        <v>3610</v>
      </c>
      <c r="E43" s="85">
        <f>(C43-B43)/B43</f>
        <v>0.11488034623217923</v>
      </c>
      <c r="F43" s="86">
        <f>SUM(F8:F42)</f>
        <v>42127</v>
      </c>
      <c r="G43" s="84">
        <f>SUM(G8:G42)</f>
        <v>48979</v>
      </c>
      <c r="H43" s="83">
        <f>+G43-F43</f>
        <v>6852</v>
      </c>
      <c r="I43" s="87">
        <f>(G43-F43)/F43</f>
        <v>0.16265103140503714</v>
      </c>
      <c r="K43" s="127"/>
      <c r="L43" s="126"/>
    </row>
    <row r="44" spans="1:12" ht="12.75" customHeight="1">
      <c r="A44" s="68" t="s">
        <v>29</v>
      </c>
      <c r="B44" s="69">
        <v>412</v>
      </c>
      <c r="C44" s="70">
        <v>296</v>
      </c>
      <c r="D44" s="129">
        <f>+C44-B44</f>
        <v>-116</v>
      </c>
      <c r="E44" s="130">
        <f>(C44-B44)/B44</f>
        <v>-0.2815533980582524</v>
      </c>
      <c r="F44" s="72">
        <v>477</v>
      </c>
      <c r="G44" s="70">
        <v>337</v>
      </c>
      <c r="H44" s="129">
        <f>+G44-F44</f>
        <v>-140</v>
      </c>
      <c r="I44" s="131">
        <f>(G44-F44)/F44</f>
        <v>-0.29350104821802936</v>
      </c>
      <c r="K44" s="127"/>
      <c r="L44" s="126"/>
    </row>
    <row r="45" spans="1:12" ht="12.75" customHeight="1" thickBot="1">
      <c r="A45" s="75" t="s">
        <v>30</v>
      </c>
      <c r="B45" s="76">
        <v>251</v>
      </c>
      <c r="C45" s="88">
        <v>249</v>
      </c>
      <c r="D45" s="80">
        <f>+C45-B45</f>
        <v>-2</v>
      </c>
      <c r="E45" s="89">
        <f>(C45-B45)/B45</f>
        <v>-0.00796812749003984</v>
      </c>
      <c r="F45" s="78">
        <v>261</v>
      </c>
      <c r="G45" s="88">
        <v>263</v>
      </c>
      <c r="H45" s="80">
        <f>+G45-F45</f>
        <v>2</v>
      </c>
      <c r="I45" s="90">
        <f>(G45-F45)/F45</f>
        <v>0.007662835249042145</v>
      </c>
      <c r="K45" s="127"/>
      <c r="L45" s="126"/>
    </row>
    <row r="46" spans="1:12" ht="12.75" customHeight="1" thickBot="1">
      <c r="A46" s="82" t="s">
        <v>31</v>
      </c>
      <c r="B46" s="83">
        <f>SUM(B44:B45)</f>
        <v>663</v>
      </c>
      <c r="C46" s="132">
        <f>C44+C45</f>
        <v>545</v>
      </c>
      <c r="D46" s="120">
        <f>+C46-B46</f>
        <v>-118</v>
      </c>
      <c r="E46" s="121">
        <f>(C46-B46)/B46</f>
        <v>-0.1779788838612368</v>
      </c>
      <c r="F46" s="86">
        <f>F44+F45</f>
        <v>738</v>
      </c>
      <c r="G46" s="84">
        <f>G44+G45</f>
        <v>600</v>
      </c>
      <c r="H46" s="120">
        <f>+G46-F46</f>
        <v>-138</v>
      </c>
      <c r="I46" s="122">
        <f>(G46-F46)/F46</f>
        <v>-0.18699186991869918</v>
      </c>
      <c r="K46" s="127"/>
      <c r="L46" s="126"/>
    </row>
    <row r="47" spans="1:12" ht="12.75" customHeight="1" thickBot="1">
      <c r="A47" s="82" t="s">
        <v>32</v>
      </c>
      <c r="B47" s="83">
        <f>SUM(B43+B46)</f>
        <v>32087</v>
      </c>
      <c r="C47" s="84">
        <f>SUM(C43+C46)</f>
        <v>35579</v>
      </c>
      <c r="D47" s="120">
        <f>+C47-B47</f>
        <v>3492</v>
      </c>
      <c r="E47" s="121">
        <f>(C47-B47)/B47</f>
        <v>0.10882912082774955</v>
      </c>
      <c r="F47" s="86">
        <f>F43+F46</f>
        <v>42865</v>
      </c>
      <c r="G47" s="84">
        <f>G43+G46</f>
        <v>49579</v>
      </c>
      <c r="H47" s="120">
        <f>+G47-F47</f>
        <v>6714</v>
      </c>
      <c r="I47" s="122">
        <f>(G47-F47)/F47</f>
        <v>0.1566312842645515</v>
      </c>
      <c r="K47" s="127"/>
      <c r="L47" s="126"/>
    </row>
    <row r="49" ht="12.75">
      <c r="C49" s="74"/>
    </row>
  </sheetData>
  <sheetProtection/>
  <mergeCells count="7">
    <mergeCell ref="A2:I2"/>
    <mergeCell ref="A3:I3"/>
    <mergeCell ref="A6:A7"/>
    <mergeCell ref="B6:E6"/>
    <mergeCell ref="F6:I6"/>
    <mergeCell ref="A4:I4"/>
    <mergeCell ref="A5:I5"/>
  </mergeCells>
  <printOptions horizontalCentered="1"/>
  <pageMargins left="0.25" right="0.25" top="0.5" bottom="0.75" header="0.25" footer="0.5"/>
  <pageSetup horizontalDpi="600" verticalDpi="600" orientation="portrait" scale="95" r:id="rId1"/>
  <headerFooter alignWithMargins="0">
    <oddFooter>&amp;L&amp;F/&amp;A&amp;RPage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zoomScalePageLayoutView="0" workbookViewId="0" topLeftCell="A1">
      <selection activeCell="R13" sqref="R13"/>
    </sheetView>
  </sheetViews>
  <sheetFormatPr defaultColWidth="9.140625" defaultRowHeight="12.75"/>
  <cols>
    <col min="1" max="1" width="18.7109375" style="0" customWidth="1"/>
    <col min="2" max="2" width="8.7109375" style="0" customWidth="1"/>
    <col min="3" max="3" width="7.00390625" style="0" customWidth="1"/>
    <col min="4" max="4" width="7.00390625" style="0" bestFit="1" customWidth="1"/>
    <col min="5" max="5" width="8.28125" style="0" customWidth="1"/>
    <col min="6" max="6" width="9.8515625" style="0" customWidth="1"/>
    <col min="7" max="7" width="8.28125" style="0" customWidth="1"/>
    <col min="8" max="8" width="9.57421875" style="0" customWidth="1"/>
    <col min="9" max="9" width="9.8515625" style="0" customWidth="1"/>
    <col min="10" max="10" width="5.8515625" style="0" customWidth="1"/>
    <col min="11" max="11" width="6.28125" style="0" bestFit="1" customWidth="1"/>
    <col min="12" max="12" width="7.421875" style="0" customWidth="1"/>
    <col min="13" max="13" width="7.7109375" style="0" bestFit="1" customWidth="1"/>
    <col min="14" max="14" width="8.57421875" style="0" customWidth="1"/>
    <col min="15" max="15" width="7.28125" style="0" bestFit="1" customWidth="1"/>
    <col min="16" max="16" width="8.57421875" style="20" customWidth="1"/>
  </cols>
  <sheetData>
    <row r="1" spans="1:16" ht="12.75">
      <c r="A1" s="93" t="s">
        <v>104</v>
      </c>
      <c r="B1" s="94"/>
      <c r="C1" s="94"/>
      <c r="D1" s="94"/>
      <c r="E1" s="94"/>
      <c r="F1" s="94"/>
      <c r="N1" s="95"/>
      <c r="P1" s="95"/>
    </row>
    <row r="2" spans="1:16" ht="12.75">
      <c r="A2" s="163" t="s">
        <v>39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2.75">
      <c r="A3" s="169" t="s">
        <v>105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12.75">
      <c r="A4" s="133" t="s">
        <v>106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12.75">
      <c r="A5" s="165" t="s">
        <v>0</v>
      </c>
      <c r="B5" s="150" t="s">
        <v>103</v>
      </c>
      <c r="C5" s="167" t="s">
        <v>64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6" ht="43.5" customHeight="1" thickBot="1">
      <c r="A6" s="166"/>
      <c r="B6" s="151"/>
      <c r="C6" s="96" t="s">
        <v>57</v>
      </c>
      <c r="D6" s="91" t="s">
        <v>65</v>
      </c>
      <c r="E6" s="91" t="s">
        <v>66</v>
      </c>
      <c r="F6" s="91" t="s">
        <v>67</v>
      </c>
      <c r="G6" s="91" t="s">
        <v>58</v>
      </c>
      <c r="H6" s="91" t="s">
        <v>59</v>
      </c>
      <c r="I6" s="91" t="s">
        <v>68</v>
      </c>
      <c r="J6" s="91" t="s">
        <v>69</v>
      </c>
      <c r="K6" s="91" t="s">
        <v>60</v>
      </c>
      <c r="L6" s="91" t="s">
        <v>61</v>
      </c>
      <c r="M6" s="91" t="s">
        <v>62</v>
      </c>
      <c r="N6" s="92" t="s">
        <v>63</v>
      </c>
      <c r="O6" s="97" t="s">
        <v>70</v>
      </c>
      <c r="P6" s="98" t="s">
        <v>71</v>
      </c>
    </row>
    <row r="7" spans="1:19" ht="13.5" customHeight="1" thickTop="1">
      <c r="A7" s="1" t="s">
        <v>1</v>
      </c>
      <c r="B7" s="99">
        <v>1663</v>
      </c>
      <c r="C7" s="15">
        <v>680</v>
      </c>
      <c r="D7" s="16">
        <v>3</v>
      </c>
      <c r="E7" s="16">
        <v>133</v>
      </c>
      <c r="F7" s="16">
        <v>77</v>
      </c>
      <c r="G7" s="16">
        <v>70</v>
      </c>
      <c r="H7" s="16">
        <v>78</v>
      </c>
      <c r="I7" s="16">
        <v>87</v>
      </c>
      <c r="J7" s="16">
        <v>499</v>
      </c>
      <c r="K7" s="16">
        <v>23</v>
      </c>
      <c r="L7" s="16">
        <v>13</v>
      </c>
      <c r="M7" s="16">
        <v>0</v>
      </c>
      <c r="N7" s="99">
        <v>0</v>
      </c>
      <c r="O7" s="100">
        <f aca="true" t="shared" si="0" ref="O7:O44">(C7+D7+E7+G7+H7)/(B7-I7-J7-L7)</f>
        <v>0.9060150375939849</v>
      </c>
      <c r="P7" s="101">
        <f aca="true" t="shared" si="1" ref="P7:P44">(C7+D7+E7+F7+G7+H7+I7+J7)/(C7+D7+E7+F7+G7+H7+I7+J7+K7)</f>
        <v>0.9860606060606061</v>
      </c>
      <c r="Q7" s="102"/>
      <c r="R7" s="103"/>
      <c r="S7" s="5"/>
    </row>
    <row r="8" spans="1:19" ht="13.5" customHeight="1">
      <c r="A8" s="6" t="s">
        <v>2</v>
      </c>
      <c r="B8" s="11">
        <v>877</v>
      </c>
      <c r="C8" s="12">
        <v>303</v>
      </c>
      <c r="D8" s="13">
        <v>1</v>
      </c>
      <c r="E8" s="13">
        <v>42</v>
      </c>
      <c r="F8" s="13">
        <v>148</v>
      </c>
      <c r="G8" s="13">
        <v>44</v>
      </c>
      <c r="H8" s="13">
        <v>28</v>
      </c>
      <c r="I8" s="13">
        <v>49</v>
      </c>
      <c r="J8" s="13">
        <v>96</v>
      </c>
      <c r="K8" s="13">
        <v>10</v>
      </c>
      <c r="L8" s="13">
        <v>153</v>
      </c>
      <c r="M8" s="13">
        <v>2</v>
      </c>
      <c r="N8" s="11">
        <v>1</v>
      </c>
      <c r="O8" s="100">
        <f t="shared" si="0"/>
        <v>0.7219343696027634</v>
      </c>
      <c r="P8" s="104">
        <f t="shared" si="1"/>
        <v>0.986130374479889</v>
      </c>
      <c r="Q8" s="102"/>
      <c r="R8" s="103"/>
      <c r="S8" s="5"/>
    </row>
    <row r="9" spans="1:19" ht="13.5" customHeight="1">
      <c r="A9" s="6" t="s">
        <v>3</v>
      </c>
      <c r="B9" s="11">
        <v>65</v>
      </c>
      <c r="C9" s="12">
        <v>48</v>
      </c>
      <c r="D9" s="13">
        <v>0</v>
      </c>
      <c r="E9" s="13">
        <v>3</v>
      </c>
      <c r="F9" s="13">
        <v>3</v>
      </c>
      <c r="G9" s="13">
        <v>4</v>
      </c>
      <c r="H9" s="13">
        <v>1</v>
      </c>
      <c r="I9" s="13">
        <v>3</v>
      </c>
      <c r="J9" s="13">
        <v>3</v>
      </c>
      <c r="K9" s="13">
        <v>0</v>
      </c>
      <c r="L9" s="13">
        <v>0</v>
      </c>
      <c r="M9" s="13">
        <v>0</v>
      </c>
      <c r="N9" s="11">
        <v>0</v>
      </c>
      <c r="O9" s="100">
        <f t="shared" si="0"/>
        <v>0.9491525423728814</v>
      </c>
      <c r="P9" s="104">
        <f t="shared" si="1"/>
        <v>1</v>
      </c>
      <c r="Q9" s="102"/>
      <c r="R9" s="103"/>
      <c r="S9" s="5"/>
    </row>
    <row r="10" spans="1:19" ht="13.5" customHeight="1">
      <c r="A10" s="6" t="s">
        <v>4</v>
      </c>
      <c r="B10" s="11">
        <v>1123</v>
      </c>
      <c r="C10" s="12">
        <v>451</v>
      </c>
      <c r="D10" s="13">
        <v>2</v>
      </c>
      <c r="E10" s="13">
        <v>63</v>
      </c>
      <c r="F10" s="13">
        <v>66</v>
      </c>
      <c r="G10" s="13">
        <v>51</v>
      </c>
      <c r="H10" s="13">
        <v>12</v>
      </c>
      <c r="I10" s="13">
        <v>13</v>
      </c>
      <c r="J10" s="13">
        <v>437</v>
      </c>
      <c r="K10" s="13">
        <v>26</v>
      </c>
      <c r="L10" s="13">
        <v>1</v>
      </c>
      <c r="M10" s="13">
        <v>0</v>
      </c>
      <c r="N10" s="11">
        <v>1</v>
      </c>
      <c r="O10" s="100">
        <f t="shared" si="0"/>
        <v>0.8616071428571429</v>
      </c>
      <c r="P10" s="104">
        <f t="shared" si="1"/>
        <v>0.9768064228367529</v>
      </c>
      <c r="Q10" s="102"/>
      <c r="R10" s="103"/>
      <c r="S10" s="5"/>
    </row>
    <row r="11" spans="1:19" ht="13.5" customHeight="1">
      <c r="A11" s="6" t="s">
        <v>5</v>
      </c>
      <c r="B11" s="11">
        <v>989</v>
      </c>
      <c r="C11" s="12">
        <v>344</v>
      </c>
      <c r="D11" s="13">
        <v>0</v>
      </c>
      <c r="E11" s="13">
        <v>230</v>
      </c>
      <c r="F11" s="13">
        <v>81</v>
      </c>
      <c r="G11" s="13">
        <v>24</v>
      </c>
      <c r="H11" s="13">
        <v>32</v>
      </c>
      <c r="I11" s="13">
        <v>98</v>
      </c>
      <c r="J11" s="13">
        <v>163</v>
      </c>
      <c r="K11" s="13">
        <v>15</v>
      </c>
      <c r="L11" s="13">
        <v>2</v>
      </c>
      <c r="M11" s="13">
        <v>0</v>
      </c>
      <c r="N11" s="11">
        <v>0</v>
      </c>
      <c r="O11" s="100">
        <f t="shared" si="0"/>
        <v>0.8677685950413223</v>
      </c>
      <c r="P11" s="104">
        <f t="shared" si="1"/>
        <v>0.9848024316109423</v>
      </c>
      <c r="Q11" s="102"/>
      <c r="R11" s="103"/>
      <c r="S11" s="5"/>
    </row>
    <row r="12" spans="1:19" ht="13.5" customHeight="1">
      <c r="A12" s="6" t="s">
        <v>6</v>
      </c>
      <c r="B12" s="11">
        <v>1632</v>
      </c>
      <c r="C12" s="12">
        <v>517</v>
      </c>
      <c r="D12" s="13">
        <v>4</v>
      </c>
      <c r="E12" s="13">
        <v>118</v>
      </c>
      <c r="F12" s="13">
        <v>208</v>
      </c>
      <c r="G12" s="13">
        <v>69</v>
      </c>
      <c r="H12" s="13">
        <v>16</v>
      </c>
      <c r="I12" s="13">
        <v>37</v>
      </c>
      <c r="J12" s="13">
        <v>551</v>
      </c>
      <c r="K12" s="13">
        <v>27</v>
      </c>
      <c r="L12" s="13">
        <v>83</v>
      </c>
      <c r="M12" s="13">
        <v>2</v>
      </c>
      <c r="N12" s="11">
        <v>0</v>
      </c>
      <c r="O12" s="100">
        <f t="shared" si="0"/>
        <v>0.7533818938605619</v>
      </c>
      <c r="P12" s="104">
        <f t="shared" si="1"/>
        <v>0.982546864899806</v>
      </c>
      <c r="Q12" s="102"/>
      <c r="R12" s="103"/>
      <c r="S12" s="5"/>
    </row>
    <row r="13" spans="1:19" ht="13.5" customHeight="1">
      <c r="A13" s="6" t="s">
        <v>7</v>
      </c>
      <c r="B13" s="11">
        <v>1669</v>
      </c>
      <c r="C13" s="12">
        <v>774</v>
      </c>
      <c r="D13" s="13">
        <v>0</v>
      </c>
      <c r="E13" s="13">
        <v>256</v>
      </c>
      <c r="F13" s="13">
        <v>345</v>
      </c>
      <c r="G13" s="13">
        <v>14</v>
      </c>
      <c r="H13" s="13">
        <v>14</v>
      </c>
      <c r="I13" s="13">
        <v>5</v>
      </c>
      <c r="J13" s="13">
        <v>232</v>
      </c>
      <c r="K13" s="13">
        <v>27</v>
      </c>
      <c r="L13" s="13">
        <v>2</v>
      </c>
      <c r="M13" s="13">
        <v>0</v>
      </c>
      <c r="N13" s="11">
        <v>0</v>
      </c>
      <c r="O13" s="100">
        <f t="shared" si="0"/>
        <v>0.7398601398601399</v>
      </c>
      <c r="P13" s="104">
        <f t="shared" si="1"/>
        <v>0.9838032393521295</v>
      </c>
      <c r="Q13" s="102"/>
      <c r="R13" s="103"/>
      <c r="S13" s="5"/>
    </row>
    <row r="14" spans="1:19" ht="13.5" customHeight="1">
      <c r="A14" s="6" t="s">
        <v>82</v>
      </c>
      <c r="B14" s="11">
        <v>251</v>
      </c>
      <c r="C14" s="12">
        <v>67</v>
      </c>
      <c r="D14" s="13">
        <v>0</v>
      </c>
      <c r="E14" s="13">
        <v>25</v>
      </c>
      <c r="F14" s="13">
        <v>48</v>
      </c>
      <c r="G14" s="13">
        <v>24</v>
      </c>
      <c r="H14" s="13">
        <v>5</v>
      </c>
      <c r="I14" s="13">
        <v>29</v>
      </c>
      <c r="J14" s="13">
        <v>32</v>
      </c>
      <c r="K14" s="13">
        <v>18</v>
      </c>
      <c r="L14" s="13">
        <v>2</v>
      </c>
      <c r="M14" s="13">
        <v>0</v>
      </c>
      <c r="N14" s="11">
        <v>1</v>
      </c>
      <c r="O14" s="100">
        <f t="shared" si="0"/>
        <v>0.6436170212765957</v>
      </c>
      <c r="P14" s="104">
        <f t="shared" si="1"/>
        <v>0.9274193548387096</v>
      </c>
      <c r="Q14" s="102"/>
      <c r="R14" s="103"/>
      <c r="S14" s="5"/>
    </row>
    <row r="15" spans="1:19" ht="13.5" customHeight="1">
      <c r="A15" s="6" t="s">
        <v>86</v>
      </c>
      <c r="B15" s="11">
        <v>1324</v>
      </c>
      <c r="C15" s="12">
        <v>472</v>
      </c>
      <c r="D15" s="13">
        <v>0</v>
      </c>
      <c r="E15" s="13">
        <v>145</v>
      </c>
      <c r="F15" s="13">
        <v>172</v>
      </c>
      <c r="G15" s="13">
        <v>90</v>
      </c>
      <c r="H15" s="13">
        <v>56</v>
      </c>
      <c r="I15" s="13">
        <v>196</v>
      </c>
      <c r="J15" s="13">
        <v>115</v>
      </c>
      <c r="K15" s="13">
        <v>66</v>
      </c>
      <c r="L15" s="13">
        <v>11</v>
      </c>
      <c r="M15" s="13">
        <v>0</v>
      </c>
      <c r="N15" s="11">
        <v>1</v>
      </c>
      <c r="O15" s="100">
        <f t="shared" si="0"/>
        <v>0.7614770459081837</v>
      </c>
      <c r="P15" s="104">
        <f t="shared" si="1"/>
        <v>0.9496951219512195</v>
      </c>
      <c r="Q15" s="102"/>
      <c r="R15" s="103"/>
      <c r="S15" s="5"/>
    </row>
    <row r="16" spans="1:19" ht="13.5" customHeight="1">
      <c r="A16" s="6" t="s">
        <v>8</v>
      </c>
      <c r="B16" s="11">
        <v>959</v>
      </c>
      <c r="C16" s="12">
        <v>489</v>
      </c>
      <c r="D16" s="13">
        <v>2</v>
      </c>
      <c r="E16" s="13">
        <v>89</v>
      </c>
      <c r="F16" s="13">
        <v>150</v>
      </c>
      <c r="G16" s="13">
        <v>23</v>
      </c>
      <c r="H16" s="13">
        <v>11</v>
      </c>
      <c r="I16" s="13">
        <v>25</v>
      </c>
      <c r="J16" s="13">
        <v>131</v>
      </c>
      <c r="K16" s="13">
        <v>38</v>
      </c>
      <c r="L16" s="13">
        <v>0</v>
      </c>
      <c r="M16" s="13">
        <v>0</v>
      </c>
      <c r="N16" s="11">
        <v>1</v>
      </c>
      <c r="O16" s="100">
        <f t="shared" si="0"/>
        <v>0.7646326276463262</v>
      </c>
      <c r="P16" s="104">
        <f t="shared" si="1"/>
        <v>0.9603340292275574</v>
      </c>
      <c r="Q16" s="102"/>
      <c r="R16" s="103"/>
      <c r="S16" s="5"/>
    </row>
    <row r="17" spans="1:19" ht="13.5" customHeight="1">
      <c r="A17" s="6" t="s">
        <v>9</v>
      </c>
      <c r="B17" s="11">
        <v>1118</v>
      </c>
      <c r="C17" s="12">
        <v>287</v>
      </c>
      <c r="D17" s="13">
        <v>2</v>
      </c>
      <c r="E17" s="13">
        <v>105</v>
      </c>
      <c r="F17" s="13">
        <v>199</v>
      </c>
      <c r="G17" s="13">
        <v>103</v>
      </c>
      <c r="H17" s="13">
        <v>54</v>
      </c>
      <c r="I17" s="13">
        <v>203</v>
      </c>
      <c r="J17" s="13">
        <v>113</v>
      </c>
      <c r="K17" s="13">
        <v>13</v>
      </c>
      <c r="L17" s="13">
        <v>4</v>
      </c>
      <c r="M17" s="13">
        <v>0</v>
      </c>
      <c r="N17" s="11">
        <v>35</v>
      </c>
      <c r="O17" s="100">
        <f t="shared" si="0"/>
        <v>0.6904761904761905</v>
      </c>
      <c r="P17" s="104">
        <f t="shared" si="1"/>
        <v>0.9879518072289156</v>
      </c>
      <c r="Q17" s="102"/>
      <c r="R17" s="103"/>
      <c r="S17" s="5"/>
    </row>
    <row r="18" spans="1:19" ht="13.5" customHeight="1">
      <c r="A18" s="6" t="s">
        <v>10</v>
      </c>
      <c r="B18" s="11">
        <v>869</v>
      </c>
      <c r="C18" s="12">
        <v>367</v>
      </c>
      <c r="D18" s="13">
        <v>4</v>
      </c>
      <c r="E18" s="13">
        <v>106</v>
      </c>
      <c r="F18" s="13">
        <v>106</v>
      </c>
      <c r="G18" s="13">
        <v>17</v>
      </c>
      <c r="H18" s="13">
        <v>16</v>
      </c>
      <c r="I18" s="13">
        <v>79</v>
      </c>
      <c r="J18" s="13">
        <v>140</v>
      </c>
      <c r="K18" s="13">
        <v>9</v>
      </c>
      <c r="L18" s="13">
        <v>13</v>
      </c>
      <c r="M18" s="13">
        <v>0</v>
      </c>
      <c r="N18" s="11">
        <v>12</v>
      </c>
      <c r="O18" s="100">
        <f t="shared" si="0"/>
        <v>0.8006279434850864</v>
      </c>
      <c r="P18" s="104">
        <f t="shared" si="1"/>
        <v>0.9893364928909952</v>
      </c>
      <c r="Q18" s="102"/>
      <c r="R18" s="103"/>
      <c r="S18" s="5"/>
    </row>
    <row r="19" spans="1:19" ht="13.5" customHeight="1">
      <c r="A19" s="6" t="s">
        <v>11</v>
      </c>
      <c r="B19" s="11">
        <v>453</v>
      </c>
      <c r="C19" s="12">
        <v>223</v>
      </c>
      <c r="D19" s="13">
        <v>0</v>
      </c>
      <c r="E19" s="13">
        <v>14</v>
      </c>
      <c r="F19" s="13">
        <v>62</v>
      </c>
      <c r="G19" s="13">
        <v>6</v>
      </c>
      <c r="H19" s="13">
        <v>2</v>
      </c>
      <c r="I19" s="13">
        <v>7</v>
      </c>
      <c r="J19" s="13">
        <v>74</v>
      </c>
      <c r="K19" s="13">
        <v>62</v>
      </c>
      <c r="L19" s="13">
        <v>2</v>
      </c>
      <c r="M19" s="13">
        <v>0</v>
      </c>
      <c r="N19" s="11">
        <v>1</v>
      </c>
      <c r="O19" s="100">
        <f t="shared" si="0"/>
        <v>0.6621621621621622</v>
      </c>
      <c r="P19" s="104">
        <f t="shared" si="1"/>
        <v>0.8622222222222222</v>
      </c>
      <c r="Q19" s="102"/>
      <c r="R19" s="103"/>
      <c r="S19" s="5"/>
    </row>
    <row r="20" spans="1:19" ht="13.5" customHeight="1">
      <c r="A20" s="6" t="s">
        <v>87</v>
      </c>
      <c r="B20" s="11">
        <v>1558</v>
      </c>
      <c r="C20" s="12">
        <v>749</v>
      </c>
      <c r="D20" s="13">
        <v>2</v>
      </c>
      <c r="E20" s="13">
        <v>167</v>
      </c>
      <c r="F20" s="13">
        <v>169</v>
      </c>
      <c r="G20" s="13">
        <v>77</v>
      </c>
      <c r="H20" s="13">
        <v>29</v>
      </c>
      <c r="I20" s="13">
        <v>78</v>
      </c>
      <c r="J20" s="13">
        <v>213</v>
      </c>
      <c r="K20" s="13">
        <v>34</v>
      </c>
      <c r="L20" s="13">
        <v>29</v>
      </c>
      <c r="M20" s="13">
        <v>0</v>
      </c>
      <c r="N20" s="11">
        <v>11</v>
      </c>
      <c r="O20" s="100">
        <f t="shared" si="0"/>
        <v>0.827140549273021</v>
      </c>
      <c r="P20" s="104">
        <f t="shared" si="1"/>
        <v>0.9776021080368906</v>
      </c>
      <c r="Q20" s="102"/>
      <c r="R20" s="103"/>
      <c r="S20" s="5"/>
    </row>
    <row r="21" spans="1:19" ht="13.5" customHeight="1">
      <c r="A21" s="6" t="s">
        <v>12</v>
      </c>
      <c r="B21" s="11">
        <v>1207</v>
      </c>
      <c r="C21" s="12">
        <v>631</v>
      </c>
      <c r="D21" s="13">
        <v>3</v>
      </c>
      <c r="E21" s="13">
        <v>109</v>
      </c>
      <c r="F21" s="13">
        <v>196</v>
      </c>
      <c r="G21" s="13">
        <v>28</v>
      </c>
      <c r="H21" s="13">
        <v>23</v>
      </c>
      <c r="I21" s="13">
        <v>34</v>
      </c>
      <c r="J21" s="13">
        <v>89</v>
      </c>
      <c r="K21" s="13">
        <v>77</v>
      </c>
      <c r="L21" s="13">
        <v>13</v>
      </c>
      <c r="M21" s="13">
        <v>2</v>
      </c>
      <c r="N21" s="11">
        <v>2</v>
      </c>
      <c r="O21" s="100">
        <f t="shared" si="0"/>
        <v>0.7413632119514473</v>
      </c>
      <c r="P21" s="104">
        <f t="shared" si="1"/>
        <v>0.9352941176470588</v>
      </c>
      <c r="Q21" s="102"/>
      <c r="R21" s="103"/>
      <c r="S21" s="5"/>
    </row>
    <row r="22" spans="1:19" ht="13.5" customHeight="1">
      <c r="A22" s="6" t="s">
        <v>13</v>
      </c>
      <c r="B22" s="11">
        <v>1694</v>
      </c>
      <c r="C22" s="12">
        <v>421</v>
      </c>
      <c r="D22" s="13">
        <v>3</v>
      </c>
      <c r="E22" s="13">
        <v>299</v>
      </c>
      <c r="F22" s="13">
        <v>420</v>
      </c>
      <c r="G22" s="13">
        <v>53</v>
      </c>
      <c r="H22" s="13">
        <v>64</v>
      </c>
      <c r="I22" s="13">
        <v>77</v>
      </c>
      <c r="J22" s="13">
        <v>320</v>
      </c>
      <c r="K22" s="13">
        <v>27</v>
      </c>
      <c r="L22" s="13">
        <v>1</v>
      </c>
      <c r="M22" s="13">
        <v>0</v>
      </c>
      <c r="N22" s="11">
        <v>9</v>
      </c>
      <c r="O22" s="100">
        <f t="shared" si="0"/>
        <v>0.6481481481481481</v>
      </c>
      <c r="P22" s="104">
        <f t="shared" si="1"/>
        <v>0.9839667458432304</v>
      </c>
      <c r="Q22" s="102"/>
      <c r="R22" s="103"/>
      <c r="S22" s="5"/>
    </row>
    <row r="23" spans="1:19" ht="13.5" customHeight="1">
      <c r="A23" s="6" t="s">
        <v>14</v>
      </c>
      <c r="B23" s="11">
        <v>451</v>
      </c>
      <c r="C23" s="12">
        <v>266</v>
      </c>
      <c r="D23" s="13">
        <v>1</v>
      </c>
      <c r="E23" s="13">
        <v>9</v>
      </c>
      <c r="F23" s="13">
        <v>45</v>
      </c>
      <c r="G23" s="13">
        <v>8</v>
      </c>
      <c r="H23" s="13">
        <v>1</v>
      </c>
      <c r="I23" s="13">
        <v>13</v>
      </c>
      <c r="J23" s="13">
        <v>66</v>
      </c>
      <c r="K23" s="13">
        <v>12</v>
      </c>
      <c r="L23" s="13">
        <v>30</v>
      </c>
      <c r="M23" s="13">
        <v>0</v>
      </c>
      <c r="N23" s="11">
        <v>0</v>
      </c>
      <c r="O23" s="100">
        <f t="shared" si="0"/>
        <v>0.8333333333333334</v>
      </c>
      <c r="P23" s="104">
        <f t="shared" si="1"/>
        <v>0.9714964370546318</v>
      </c>
      <c r="Q23" s="102"/>
      <c r="R23" s="103"/>
      <c r="S23" s="5"/>
    </row>
    <row r="24" spans="1:19" ht="13.5" customHeight="1">
      <c r="A24" s="6" t="s">
        <v>15</v>
      </c>
      <c r="B24" s="11">
        <v>1161</v>
      </c>
      <c r="C24" s="12">
        <v>560</v>
      </c>
      <c r="D24" s="13">
        <v>2</v>
      </c>
      <c r="E24" s="13">
        <v>44</v>
      </c>
      <c r="F24" s="13">
        <v>169</v>
      </c>
      <c r="G24" s="13">
        <v>152</v>
      </c>
      <c r="H24" s="13">
        <v>13</v>
      </c>
      <c r="I24" s="13">
        <v>99</v>
      </c>
      <c r="J24" s="13">
        <v>116</v>
      </c>
      <c r="K24" s="13">
        <v>2</v>
      </c>
      <c r="L24" s="13">
        <v>4</v>
      </c>
      <c r="M24" s="13">
        <v>0</v>
      </c>
      <c r="N24" s="11">
        <v>0</v>
      </c>
      <c r="O24" s="100">
        <f t="shared" si="0"/>
        <v>0.8184713375796179</v>
      </c>
      <c r="P24" s="104">
        <f t="shared" si="1"/>
        <v>0.9982713915298185</v>
      </c>
      <c r="Q24" s="102"/>
      <c r="R24" s="103"/>
      <c r="S24" s="5"/>
    </row>
    <row r="25" spans="1:19" ht="13.5" customHeight="1">
      <c r="A25" s="6" t="s">
        <v>16</v>
      </c>
      <c r="B25" s="11">
        <v>1962</v>
      </c>
      <c r="C25" s="12">
        <v>513</v>
      </c>
      <c r="D25" s="13">
        <v>5</v>
      </c>
      <c r="E25" s="13">
        <v>58</v>
      </c>
      <c r="F25" s="13">
        <v>69</v>
      </c>
      <c r="G25" s="13">
        <v>20</v>
      </c>
      <c r="H25" s="13">
        <v>1</v>
      </c>
      <c r="I25" s="13">
        <v>1</v>
      </c>
      <c r="J25" s="13">
        <v>269</v>
      </c>
      <c r="K25" s="13">
        <v>10</v>
      </c>
      <c r="L25" s="13">
        <v>1003</v>
      </c>
      <c r="M25" s="13">
        <v>0</v>
      </c>
      <c r="N25" s="11">
        <v>13</v>
      </c>
      <c r="O25" s="100">
        <f t="shared" si="0"/>
        <v>0.8664731494920174</v>
      </c>
      <c r="P25" s="104">
        <f t="shared" si="1"/>
        <v>0.9894291754756871</v>
      </c>
      <c r="Q25" s="102"/>
      <c r="R25" s="103"/>
      <c r="S25" s="5"/>
    </row>
    <row r="26" spans="1:19" ht="13.5" customHeight="1">
      <c r="A26" s="6" t="s">
        <v>17</v>
      </c>
      <c r="B26" s="11">
        <v>791</v>
      </c>
      <c r="C26" s="12">
        <v>503</v>
      </c>
      <c r="D26" s="13">
        <v>0</v>
      </c>
      <c r="E26" s="13">
        <v>77</v>
      </c>
      <c r="F26" s="13">
        <v>2</v>
      </c>
      <c r="G26" s="13">
        <v>45</v>
      </c>
      <c r="H26" s="13">
        <v>45</v>
      </c>
      <c r="I26" s="13">
        <v>2</v>
      </c>
      <c r="J26" s="13">
        <v>113</v>
      </c>
      <c r="K26" s="13">
        <v>0</v>
      </c>
      <c r="L26" s="13">
        <v>4</v>
      </c>
      <c r="M26" s="13">
        <v>0</v>
      </c>
      <c r="N26" s="11">
        <v>0</v>
      </c>
      <c r="O26" s="100">
        <f t="shared" si="0"/>
        <v>0.9970238095238095</v>
      </c>
      <c r="P26" s="104">
        <f t="shared" si="1"/>
        <v>1</v>
      </c>
      <c r="Q26" s="102"/>
      <c r="R26" s="103"/>
      <c r="S26" s="5"/>
    </row>
    <row r="27" spans="1:19" ht="13.5" customHeight="1">
      <c r="A27" s="6" t="s">
        <v>18</v>
      </c>
      <c r="B27" s="11">
        <v>827</v>
      </c>
      <c r="C27" s="12">
        <v>492</v>
      </c>
      <c r="D27" s="13">
        <v>0</v>
      </c>
      <c r="E27" s="13">
        <v>97</v>
      </c>
      <c r="F27" s="13">
        <v>29</v>
      </c>
      <c r="G27" s="13">
        <v>23</v>
      </c>
      <c r="H27" s="13">
        <v>40</v>
      </c>
      <c r="I27" s="13">
        <v>35</v>
      </c>
      <c r="J27" s="13">
        <v>55</v>
      </c>
      <c r="K27" s="13">
        <v>39</v>
      </c>
      <c r="L27" s="13">
        <v>17</v>
      </c>
      <c r="M27" s="13">
        <v>0</v>
      </c>
      <c r="N27" s="11">
        <v>0</v>
      </c>
      <c r="O27" s="100">
        <f t="shared" si="0"/>
        <v>0.9055555555555556</v>
      </c>
      <c r="P27" s="104">
        <f t="shared" si="1"/>
        <v>0.9518518518518518</v>
      </c>
      <c r="Q27" s="102"/>
      <c r="R27" s="103"/>
      <c r="S27" s="5"/>
    </row>
    <row r="28" spans="1:19" ht="13.5" customHeight="1">
      <c r="A28" s="6" t="s">
        <v>19</v>
      </c>
      <c r="B28" s="11">
        <v>132</v>
      </c>
      <c r="C28" s="12">
        <v>69</v>
      </c>
      <c r="D28" s="13">
        <v>0</v>
      </c>
      <c r="E28" s="13">
        <v>13</v>
      </c>
      <c r="F28" s="13">
        <v>29</v>
      </c>
      <c r="G28" s="13">
        <v>8</v>
      </c>
      <c r="H28" s="13">
        <v>3</v>
      </c>
      <c r="I28" s="13">
        <v>3</v>
      </c>
      <c r="J28" s="13">
        <v>6</v>
      </c>
      <c r="K28" s="13">
        <v>1</v>
      </c>
      <c r="L28" s="13">
        <v>0</v>
      </c>
      <c r="M28" s="13">
        <v>0</v>
      </c>
      <c r="N28" s="11">
        <v>0</v>
      </c>
      <c r="O28" s="100">
        <f t="shared" si="0"/>
        <v>0.7560975609756098</v>
      </c>
      <c r="P28" s="104">
        <f t="shared" si="1"/>
        <v>0.9924242424242424</v>
      </c>
      <c r="Q28" s="102"/>
      <c r="R28" s="103"/>
      <c r="S28" s="5"/>
    </row>
    <row r="29" spans="1:19" ht="13.5" customHeight="1">
      <c r="A29" s="178" t="s">
        <v>20</v>
      </c>
      <c r="B29" s="179">
        <v>890</v>
      </c>
      <c r="C29" s="180">
        <v>385</v>
      </c>
      <c r="D29" s="181">
        <v>3</v>
      </c>
      <c r="E29" s="181">
        <v>58</v>
      </c>
      <c r="F29" s="181">
        <v>25</v>
      </c>
      <c r="G29" s="181">
        <v>113</v>
      </c>
      <c r="H29" s="181">
        <v>60</v>
      </c>
      <c r="I29" s="181">
        <v>92</v>
      </c>
      <c r="J29" s="181">
        <v>111</v>
      </c>
      <c r="K29" s="181">
        <v>13</v>
      </c>
      <c r="L29" s="181">
        <v>30</v>
      </c>
      <c r="M29" s="181">
        <v>0</v>
      </c>
      <c r="N29" s="179">
        <v>0</v>
      </c>
      <c r="O29" s="182">
        <f t="shared" si="0"/>
        <v>0.9421613394216134</v>
      </c>
      <c r="P29" s="183">
        <f t="shared" si="1"/>
        <v>0.9848837209302326</v>
      </c>
      <c r="Q29" s="102"/>
      <c r="R29" s="103"/>
      <c r="S29" s="5"/>
    </row>
    <row r="30" spans="1:19" ht="13.5" customHeight="1">
      <c r="A30" s="6" t="s">
        <v>21</v>
      </c>
      <c r="B30" s="11">
        <v>751</v>
      </c>
      <c r="C30" s="12">
        <v>314</v>
      </c>
      <c r="D30" s="13">
        <v>3</v>
      </c>
      <c r="E30" s="13">
        <v>136</v>
      </c>
      <c r="F30" s="13">
        <v>44</v>
      </c>
      <c r="G30" s="13">
        <v>46</v>
      </c>
      <c r="H30" s="13">
        <v>31</v>
      </c>
      <c r="I30" s="13">
        <v>13</v>
      </c>
      <c r="J30" s="13">
        <v>112</v>
      </c>
      <c r="K30" s="13">
        <v>9</v>
      </c>
      <c r="L30" s="13">
        <v>42</v>
      </c>
      <c r="M30" s="13">
        <v>1</v>
      </c>
      <c r="N30" s="11">
        <v>0</v>
      </c>
      <c r="O30" s="100">
        <f t="shared" si="0"/>
        <v>0.9075342465753424</v>
      </c>
      <c r="P30" s="104">
        <f t="shared" si="1"/>
        <v>0.9872881355932204</v>
      </c>
      <c r="Q30" s="102"/>
      <c r="R30" s="103"/>
      <c r="S30" s="5"/>
    </row>
    <row r="31" spans="1:19" ht="13.5" customHeight="1">
      <c r="A31" s="6" t="s">
        <v>22</v>
      </c>
      <c r="B31" s="11">
        <v>630</v>
      </c>
      <c r="C31" s="12">
        <v>191</v>
      </c>
      <c r="D31" s="13">
        <v>5</v>
      </c>
      <c r="E31" s="13">
        <v>40</v>
      </c>
      <c r="F31" s="13">
        <v>82</v>
      </c>
      <c r="G31" s="13">
        <v>6</v>
      </c>
      <c r="H31" s="13">
        <v>5</v>
      </c>
      <c r="I31" s="13">
        <v>45</v>
      </c>
      <c r="J31" s="13">
        <v>235</v>
      </c>
      <c r="K31" s="13">
        <v>12</v>
      </c>
      <c r="L31" s="13">
        <v>7</v>
      </c>
      <c r="M31" s="13">
        <v>2</v>
      </c>
      <c r="N31" s="11">
        <v>0</v>
      </c>
      <c r="O31" s="100">
        <f t="shared" si="0"/>
        <v>0.7201166180758017</v>
      </c>
      <c r="P31" s="104">
        <f t="shared" si="1"/>
        <v>0.9806763285024155</v>
      </c>
      <c r="Q31" s="102"/>
      <c r="R31" s="103"/>
      <c r="S31" s="5"/>
    </row>
    <row r="32" spans="1:19" ht="13.5" customHeight="1">
      <c r="A32" s="6" t="s">
        <v>23</v>
      </c>
      <c r="B32" s="11">
        <v>1460</v>
      </c>
      <c r="C32" s="12">
        <v>613</v>
      </c>
      <c r="D32" s="13">
        <v>8</v>
      </c>
      <c r="E32" s="13">
        <v>135</v>
      </c>
      <c r="F32" s="13">
        <v>124</v>
      </c>
      <c r="G32" s="13">
        <v>63</v>
      </c>
      <c r="H32" s="13">
        <v>35</v>
      </c>
      <c r="I32" s="13">
        <v>198</v>
      </c>
      <c r="J32" s="13">
        <v>204</v>
      </c>
      <c r="K32" s="13">
        <v>56</v>
      </c>
      <c r="L32" s="13">
        <v>18</v>
      </c>
      <c r="M32" s="13">
        <v>0</v>
      </c>
      <c r="N32" s="11">
        <v>6</v>
      </c>
      <c r="O32" s="100">
        <f t="shared" si="0"/>
        <v>0.8211538461538461</v>
      </c>
      <c r="P32" s="104">
        <f t="shared" si="1"/>
        <v>0.9610027855153204</v>
      </c>
      <c r="Q32" s="102"/>
      <c r="R32" s="103"/>
      <c r="S32" s="5"/>
    </row>
    <row r="33" spans="1:19" ht="13.5" customHeight="1">
      <c r="A33" s="6" t="s">
        <v>24</v>
      </c>
      <c r="B33" s="11">
        <v>934</v>
      </c>
      <c r="C33" s="12">
        <v>358</v>
      </c>
      <c r="D33" s="13">
        <v>2</v>
      </c>
      <c r="E33" s="13">
        <v>126</v>
      </c>
      <c r="F33" s="13">
        <v>5</v>
      </c>
      <c r="G33" s="13">
        <v>82</v>
      </c>
      <c r="H33" s="13">
        <v>85</v>
      </c>
      <c r="I33" s="13">
        <v>24</v>
      </c>
      <c r="J33" s="13">
        <v>251</v>
      </c>
      <c r="K33" s="13">
        <v>0</v>
      </c>
      <c r="L33" s="13">
        <v>1</v>
      </c>
      <c r="M33" s="13">
        <v>0</v>
      </c>
      <c r="N33" s="11">
        <v>0</v>
      </c>
      <c r="O33" s="100">
        <f t="shared" si="0"/>
        <v>0.9924012158054711</v>
      </c>
      <c r="P33" s="104">
        <f t="shared" si="1"/>
        <v>1</v>
      </c>
      <c r="Q33" s="102"/>
      <c r="R33" s="103"/>
      <c r="S33" s="5"/>
    </row>
    <row r="34" spans="1:19" ht="13.5" customHeight="1">
      <c r="A34" s="6" t="s">
        <v>88</v>
      </c>
      <c r="B34" s="11">
        <v>525</v>
      </c>
      <c r="C34" s="12">
        <v>207</v>
      </c>
      <c r="D34" s="13">
        <v>2</v>
      </c>
      <c r="E34" s="13">
        <v>13</v>
      </c>
      <c r="F34" s="13">
        <v>33</v>
      </c>
      <c r="G34" s="13">
        <v>51</v>
      </c>
      <c r="H34" s="13">
        <v>25</v>
      </c>
      <c r="I34" s="13">
        <v>69</v>
      </c>
      <c r="J34" s="13">
        <v>108</v>
      </c>
      <c r="K34" s="13">
        <v>11</v>
      </c>
      <c r="L34" s="13">
        <v>3</v>
      </c>
      <c r="M34" s="13">
        <v>0</v>
      </c>
      <c r="N34" s="11">
        <v>3</v>
      </c>
      <c r="O34" s="100">
        <f t="shared" si="0"/>
        <v>0.863768115942029</v>
      </c>
      <c r="P34" s="104">
        <f t="shared" si="1"/>
        <v>0.9788053949903661</v>
      </c>
      <c r="Q34" s="102"/>
      <c r="R34" s="103"/>
      <c r="S34" s="5"/>
    </row>
    <row r="35" spans="1:19" ht="13.5" customHeight="1">
      <c r="A35" s="6" t="s">
        <v>83</v>
      </c>
      <c r="B35" s="11">
        <v>110</v>
      </c>
      <c r="C35" s="12">
        <v>56</v>
      </c>
      <c r="D35" s="13">
        <v>0</v>
      </c>
      <c r="E35" s="13">
        <v>5</v>
      </c>
      <c r="F35" s="13">
        <v>3</v>
      </c>
      <c r="G35" s="13">
        <v>11</v>
      </c>
      <c r="H35" s="13">
        <v>7</v>
      </c>
      <c r="I35" s="13">
        <v>12</v>
      </c>
      <c r="J35" s="13">
        <v>11</v>
      </c>
      <c r="K35" s="13">
        <v>3</v>
      </c>
      <c r="L35" s="13">
        <v>2</v>
      </c>
      <c r="M35" s="13">
        <v>0</v>
      </c>
      <c r="N35" s="11">
        <v>0</v>
      </c>
      <c r="O35" s="100">
        <f t="shared" si="0"/>
        <v>0.9294117647058824</v>
      </c>
      <c r="P35" s="104">
        <f t="shared" si="1"/>
        <v>0.9722222222222222</v>
      </c>
      <c r="Q35" s="102"/>
      <c r="R35" s="103"/>
      <c r="S35" s="5"/>
    </row>
    <row r="36" spans="1:19" ht="13.5" customHeight="1">
      <c r="A36" s="6" t="s">
        <v>25</v>
      </c>
      <c r="B36" s="11">
        <v>720</v>
      </c>
      <c r="C36" s="12">
        <v>263</v>
      </c>
      <c r="D36" s="13">
        <v>7</v>
      </c>
      <c r="E36" s="13">
        <v>70</v>
      </c>
      <c r="F36" s="13">
        <v>5</v>
      </c>
      <c r="G36" s="13">
        <v>104</v>
      </c>
      <c r="H36" s="13">
        <v>64</v>
      </c>
      <c r="I36" s="13">
        <v>1</v>
      </c>
      <c r="J36" s="13">
        <v>197</v>
      </c>
      <c r="K36" s="13">
        <v>0</v>
      </c>
      <c r="L36" s="13">
        <v>9</v>
      </c>
      <c r="M36" s="13">
        <v>0</v>
      </c>
      <c r="N36" s="11">
        <v>0</v>
      </c>
      <c r="O36" s="100">
        <f t="shared" si="0"/>
        <v>0.9902534113060428</v>
      </c>
      <c r="P36" s="104">
        <f t="shared" si="1"/>
        <v>1</v>
      </c>
      <c r="Q36" s="102"/>
      <c r="R36" s="103"/>
      <c r="S36" s="5"/>
    </row>
    <row r="37" spans="1:19" ht="13.5" customHeight="1">
      <c r="A37" s="6" t="s">
        <v>26</v>
      </c>
      <c r="B37" s="11">
        <v>63</v>
      </c>
      <c r="C37" s="12">
        <v>13</v>
      </c>
      <c r="D37" s="13">
        <v>0</v>
      </c>
      <c r="E37" s="13">
        <v>1</v>
      </c>
      <c r="F37" s="13">
        <v>1</v>
      </c>
      <c r="G37" s="13">
        <v>9</v>
      </c>
      <c r="H37" s="13">
        <v>2</v>
      </c>
      <c r="I37" s="13">
        <v>9</v>
      </c>
      <c r="J37" s="13">
        <v>27</v>
      </c>
      <c r="K37" s="13">
        <v>0</v>
      </c>
      <c r="L37" s="13">
        <v>1</v>
      </c>
      <c r="M37" s="13">
        <v>0</v>
      </c>
      <c r="N37" s="11">
        <v>0</v>
      </c>
      <c r="O37" s="100">
        <f t="shared" si="0"/>
        <v>0.9615384615384616</v>
      </c>
      <c r="P37" s="104">
        <f t="shared" si="1"/>
        <v>1</v>
      </c>
      <c r="Q37" s="102"/>
      <c r="R37" s="103"/>
      <c r="S37" s="5"/>
    </row>
    <row r="38" spans="1:19" ht="13.5" customHeight="1">
      <c r="A38" s="6" t="s">
        <v>27</v>
      </c>
      <c r="B38" s="11">
        <v>756</v>
      </c>
      <c r="C38" s="12">
        <v>326</v>
      </c>
      <c r="D38" s="13">
        <v>8</v>
      </c>
      <c r="E38" s="13">
        <v>68</v>
      </c>
      <c r="F38" s="13">
        <v>91</v>
      </c>
      <c r="G38" s="13">
        <v>47</v>
      </c>
      <c r="H38" s="13">
        <v>31</v>
      </c>
      <c r="I38" s="13">
        <v>77</v>
      </c>
      <c r="J38" s="13">
        <v>68</v>
      </c>
      <c r="K38" s="13">
        <v>16</v>
      </c>
      <c r="L38" s="13">
        <v>20</v>
      </c>
      <c r="M38" s="13">
        <v>1</v>
      </c>
      <c r="N38" s="11">
        <v>3</v>
      </c>
      <c r="O38" s="100">
        <f t="shared" si="0"/>
        <v>0.8121827411167513</v>
      </c>
      <c r="P38" s="104">
        <f t="shared" si="1"/>
        <v>0.9781420765027322</v>
      </c>
      <c r="Q38" s="102"/>
      <c r="R38" s="103"/>
      <c r="S38" s="5"/>
    </row>
    <row r="39" spans="1:19" ht="13.5" customHeight="1" thickBot="1">
      <c r="A39" s="6" t="s">
        <v>89</v>
      </c>
      <c r="B39" s="11">
        <v>1810</v>
      </c>
      <c r="C39" s="12">
        <v>679</v>
      </c>
      <c r="D39" s="13">
        <v>3</v>
      </c>
      <c r="E39" s="13">
        <v>215</v>
      </c>
      <c r="F39" s="13">
        <v>430</v>
      </c>
      <c r="G39" s="13">
        <v>69</v>
      </c>
      <c r="H39" s="13">
        <v>46</v>
      </c>
      <c r="I39" s="13">
        <v>85</v>
      </c>
      <c r="J39" s="13">
        <v>136</v>
      </c>
      <c r="K39" s="13">
        <v>115</v>
      </c>
      <c r="L39" s="13">
        <v>31</v>
      </c>
      <c r="M39" s="13">
        <v>1</v>
      </c>
      <c r="N39" s="11">
        <v>0</v>
      </c>
      <c r="O39" s="100">
        <f t="shared" si="0"/>
        <v>0.6495507060333762</v>
      </c>
      <c r="P39" s="104">
        <f t="shared" si="1"/>
        <v>0.9353205849268842</v>
      </c>
      <c r="Q39" s="102"/>
      <c r="R39" s="103"/>
      <c r="S39" s="5"/>
    </row>
    <row r="40" spans="1:19" ht="13.5" customHeight="1" thickBot="1">
      <c r="A40" s="105" t="s">
        <v>33</v>
      </c>
      <c r="B40" s="106">
        <f aca="true" t="shared" si="2" ref="B40:N40">SUM(B7:B39)</f>
        <v>31424</v>
      </c>
      <c r="C40" s="107">
        <f t="shared" si="2"/>
        <v>12631</v>
      </c>
      <c r="D40" s="108">
        <f t="shared" si="2"/>
        <v>75</v>
      </c>
      <c r="E40" s="108">
        <f t="shared" si="2"/>
        <v>3069</v>
      </c>
      <c r="F40" s="108">
        <f t="shared" si="2"/>
        <v>3636</v>
      </c>
      <c r="G40" s="108">
        <f t="shared" si="2"/>
        <v>1554</v>
      </c>
      <c r="H40" s="108">
        <f t="shared" si="2"/>
        <v>935</v>
      </c>
      <c r="I40" s="108">
        <f t="shared" si="2"/>
        <v>1798</v>
      </c>
      <c r="J40" s="108">
        <f t="shared" si="2"/>
        <v>5293</v>
      </c>
      <c r="K40" s="108">
        <f t="shared" si="2"/>
        <v>771</v>
      </c>
      <c r="L40" s="108">
        <f t="shared" si="2"/>
        <v>1551</v>
      </c>
      <c r="M40" s="108">
        <f t="shared" si="2"/>
        <v>11</v>
      </c>
      <c r="N40" s="106">
        <f t="shared" si="2"/>
        <v>100</v>
      </c>
      <c r="O40" s="109">
        <f t="shared" si="0"/>
        <v>0.8016855412167501</v>
      </c>
      <c r="P40" s="110">
        <f t="shared" si="1"/>
        <v>0.9740944828976548</v>
      </c>
      <c r="Q40" s="102"/>
      <c r="R40" s="103"/>
      <c r="S40" s="5"/>
    </row>
    <row r="41" spans="1:19" ht="13.5" customHeight="1">
      <c r="A41" s="1" t="s">
        <v>29</v>
      </c>
      <c r="B41" s="2">
        <v>412</v>
      </c>
      <c r="C41" s="15">
        <v>63</v>
      </c>
      <c r="D41" s="16">
        <v>0</v>
      </c>
      <c r="E41" s="16">
        <v>13</v>
      </c>
      <c r="F41" s="16">
        <v>25</v>
      </c>
      <c r="G41" s="16">
        <v>37</v>
      </c>
      <c r="H41" s="16">
        <v>26</v>
      </c>
      <c r="I41" s="16">
        <v>72</v>
      </c>
      <c r="J41" s="16">
        <v>108</v>
      </c>
      <c r="K41" s="111">
        <v>68</v>
      </c>
      <c r="L41" s="16">
        <v>0</v>
      </c>
      <c r="M41" s="16">
        <v>0</v>
      </c>
      <c r="N41" s="14">
        <v>0</v>
      </c>
      <c r="O41" s="112">
        <f t="shared" si="0"/>
        <v>0.5991379310344828</v>
      </c>
      <c r="P41" s="113">
        <f t="shared" si="1"/>
        <v>0.8349514563106796</v>
      </c>
      <c r="Q41" s="102"/>
      <c r="R41" s="103"/>
      <c r="S41" s="5"/>
    </row>
    <row r="42" spans="1:19" ht="13.5" customHeight="1" thickBot="1">
      <c r="A42" s="6" t="s">
        <v>107</v>
      </c>
      <c r="B42" s="7">
        <v>251</v>
      </c>
      <c r="C42" s="12">
        <v>7</v>
      </c>
      <c r="D42" s="13">
        <v>0</v>
      </c>
      <c r="E42" s="13">
        <v>14</v>
      </c>
      <c r="F42" s="13">
        <v>25</v>
      </c>
      <c r="G42" s="13">
        <v>0</v>
      </c>
      <c r="H42" s="13">
        <v>0</v>
      </c>
      <c r="I42" s="13">
        <v>78</v>
      </c>
      <c r="J42" s="13">
        <v>0</v>
      </c>
      <c r="K42" s="13">
        <v>14</v>
      </c>
      <c r="L42" s="16">
        <v>0</v>
      </c>
      <c r="M42" s="16">
        <v>0</v>
      </c>
      <c r="N42" s="14">
        <v>113</v>
      </c>
      <c r="O42" s="100">
        <f t="shared" si="0"/>
        <v>0.12138728323699421</v>
      </c>
      <c r="P42" s="104">
        <f t="shared" si="1"/>
        <v>0.8985507246376812</v>
      </c>
      <c r="Q42" s="102"/>
      <c r="R42" s="103"/>
      <c r="S42" s="5"/>
    </row>
    <row r="43" spans="1:19" ht="13.5" customHeight="1" thickBot="1">
      <c r="A43" s="105" t="s">
        <v>31</v>
      </c>
      <c r="B43" s="17">
        <f aca="true" t="shared" si="3" ref="B43:N43">SUM(B41:B42)</f>
        <v>663</v>
      </c>
      <c r="C43" s="18">
        <f t="shared" si="3"/>
        <v>70</v>
      </c>
      <c r="D43" s="19">
        <f t="shared" si="3"/>
        <v>0</v>
      </c>
      <c r="E43" s="19">
        <f t="shared" si="3"/>
        <v>27</v>
      </c>
      <c r="F43" s="19">
        <f t="shared" si="3"/>
        <v>50</v>
      </c>
      <c r="G43" s="19">
        <f t="shared" si="3"/>
        <v>37</v>
      </c>
      <c r="H43" s="19">
        <f t="shared" si="3"/>
        <v>26</v>
      </c>
      <c r="I43" s="19">
        <f t="shared" si="3"/>
        <v>150</v>
      </c>
      <c r="J43" s="19">
        <f t="shared" si="3"/>
        <v>108</v>
      </c>
      <c r="K43" s="19">
        <f t="shared" si="3"/>
        <v>82</v>
      </c>
      <c r="L43" s="19">
        <f t="shared" si="3"/>
        <v>0</v>
      </c>
      <c r="M43" s="19">
        <f t="shared" si="3"/>
        <v>0</v>
      </c>
      <c r="N43" s="17">
        <f t="shared" si="3"/>
        <v>113</v>
      </c>
      <c r="O43" s="109">
        <f t="shared" si="0"/>
        <v>0.3950617283950617</v>
      </c>
      <c r="P43" s="110">
        <f t="shared" si="1"/>
        <v>0.850909090909091</v>
      </c>
      <c r="Q43" s="102"/>
      <c r="R43" s="103"/>
      <c r="S43" s="5"/>
    </row>
    <row r="44" spans="1:19" ht="13.5" customHeight="1" thickBot="1">
      <c r="A44" s="105" t="s">
        <v>32</v>
      </c>
      <c r="B44" s="17">
        <f aca="true" t="shared" si="4" ref="B44:N44">(B40+B43)</f>
        <v>32087</v>
      </c>
      <c r="C44" s="18">
        <f t="shared" si="4"/>
        <v>12701</v>
      </c>
      <c r="D44" s="19">
        <f t="shared" si="4"/>
        <v>75</v>
      </c>
      <c r="E44" s="19">
        <f t="shared" si="4"/>
        <v>3096</v>
      </c>
      <c r="F44" s="19">
        <f t="shared" si="4"/>
        <v>3686</v>
      </c>
      <c r="G44" s="19">
        <f t="shared" si="4"/>
        <v>1591</v>
      </c>
      <c r="H44" s="19">
        <f t="shared" si="4"/>
        <v>961</v>
      </c>
      <c r="I44" s="19">
        <f t="shared" si="4"/>
        <v>1948</v>
      </c>
      <c r="J44" s="19">
        <f t="shared" si="4"/>
        <v>5401</v>
      </c>
      <c r="K44" s="19">
        <f t="shared" si="4"/>
        <v>853</v>
      </c>
      <c r="L44" s="19">
        <f t="shared" si="4"/>
        <v>1551</v>
      </c>
      <c r="M44" s="19">
        <f t="shared" si="4"/>
        <v>11</v>
      </c>
      <c r="N44" s="17">
        <f t="shared" si="4"/>
        <v>213</v>
      </c>
      <c r="O44" s="109">
        <f t="shared" si="0"/>
        <v>0.7945831716047785</v>
      </c>
      <c r="P44" s="110">
        <f t="shared" si="1"/>
        <v>0.971859329638427</v>
      </c>
      <c r="Q44" s="102"/>
      <c r="R44" s="103"/>
      <c r="S44" s="5"/>
    </row>
  </sheetData>
  <sheetProtection/>
  <mergeCells count="5">
    <mergeCell ref="A2:P2"/>
    <mergeCell ref="B5:B6"/>
    <mergeCell ref="A5:A6"/>
    <mergeCell ref="C5:P5"/>
    <mergeCell ref="A3:P3"/>
  </mergeCells>
  <printOptions horizontalCentered="1"/>
  <pageMargins left="0.5" right="0.5" top="0.25" bottom="0.5" header="0.25" footer="0.25"/>
  <pageSetup fitToHeight="1" fitToWidth="1" horizontalDpi="600" verticalDpi="600" orientation="landscape" scale="91" r:id="rId1"/>
  <headerFooter alignWithMargins="0">
    <oddFooter>&amp;LPage 3&amp;R&amp;F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39</v>
      </c>
      <c r="J1" s="21"/>
    </row>
    <row r="2" ht="15.75" customHeight="1">
      <c r="A2" t="s">
        <v>85</v>
      </c>
    </row>
    <row r="3" ht="15.75" customHeight="1"/>
    <row r="4" ht="15.75" customHeight="1">
      <c r="A4" s="28" t="s">
        <v>34</v>
      </c>
    </row>
    <row r="6" ht="12.75">
      <c r="A6" s="29" t="s">
        <v>35</v>
      </c>
    </row>
    <row r="7" spans="1:9" ht="33.75" customHeight="1">
      <c r="A7" s="173" t="s">
        <v>36</v>
      </c>
      <c r="B7" s="174"/>
      <c r="C7" s="174"/>
      <c r="D7" s="174"/>
      <c r="E7" s="174"/>
      <c r="F7" s="174"/>
      <c r="G7" s="174"/>
      <c r="H7" s="174"/>
      <c r="I7" s="174"/>
    </row>
    <row r="8" spans="1:9" ht="33.75" customHeight="1">
      <c r="A8" s="29" t="s">
        <v>37</v>
      </c>
      <c r="B8" s="27"/>
      <c r="C8" s="27"/>
      <c r="D8" s="27"/>
      <c r="E8" s="27"/>
      <c r="F8" s="27"/>
      <c r="G8" s="27"/>
      <c r="H8" s="27"/>
      <c r="I8" s="27"/>
    </row>
    <row r="9" spans="1:9" ht="39" customHeight="1">
      <c r="A9" s="173" t="s">
        <v>38</v>
      </c>
      <c r="B9" s="174"/>
      <c r="C9" s="174"/>
      <c r="D9" s="174"/>
      <c r="E9" s="174"/>
      <c r="F9" s="174"/>
      <c r="G9" s="174"/>
      <c r="H9" s="174"/>
      <c r="I9" s="174"/>
    </row>
    <row r="10" spans="1:16" ht="34.5" customHeight="1">
      <c r="A10" s="30" t="s">
        <v>73</v>
      </c>
      <c r="K10" s="23"/>
      <c r="L10" s="23"/>
      <c r="M10" s="23"/>
      <c r="N10" s="23"/>
      <c r="O10" s="23"/>
      <c r="P10" s="23"/>
    </row>
    <row r="11" spans="1:16" ht="43.5" customHeight="1">
      <c r="A11" s="175" t="s">
        <v>74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22"/>
      <c r="L11" s="22"/>
      <c r="M11" s="22"/>
      <c r="N11" s="22"/>
      <c r="O11" s="22"/>
      <c r="P11" s="22"/>
    </row>
    <row r="12" spans="1:16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6"/>
      <c r="L12" s="26"/>
      <c r="M12" s="26"/>
      <c r="N12" s="26"/>
      <c r="O12" s="26"/>
      <c r="P12" s="26"/>
    </row>
    <row r="13" spans="1:16" ht="24.75" customHeight="1">
      <c r="A13" s="171" t="s">
        <v>75</v>
      </c>
      <c r="B13" s="171"/>
      <c r="C13" s="176" t="s">
        <v>76</v>
      </c>
      <c r="D13" s="176"/>
      <c r="E13" s="176"/>
      <c r="F13" s="176"/>
      <c r="G13" s="176"/>
      <c r="H13" s="176"/>
      <c r="I13" s="176"/>
      <c r="J13" s="176"/>
      <c r="P13" s="20"/>
    </row>
    <row r="14" spans="1:10" ht="12.75">
      <c r="A14" s="171"/>
      <c r="B14" s="171"/>
      <c r="C14" s="177" t="s">
        <v>77</v>
      </c>
      <c r="D14" s="177"/>
      <c r="E14" s="177"/>
      <c r="F14" s="177"/>
      <c r="G14" s="177"/>
      <c r="H14" s="177"/>
      <c r="I14" s="177"/>
      <c r="J14" s="177"/>
    </row>
    <row r="16" ht="12.75" customHeight="1"/>
    <row r="18" spans="1:10" ht="12.75">
      <c r="A18" s="171" t="s">
        <v>78</v>
      </c>
      <c r="B18" s="171"/>
      <c r="C18" s="170" t="s">
        <v>79</v>
      </c>
      <c r="D18" s="170"/>
      <c r="E18" s="170"/>
      <c r="F18" s="170"/>
      <c r="G18" s="170"/>
      <c r="H18" s="170"/>
      <c r="I18" s="170"/>
      <c r="J18" s="170"/>
    </row>
    <row r="19" spans="1:10" ht="12.75">
      <c r="A19" s="171"/>
      <c r="B19" s="171"/>
      <c r="C19" s="172" t="s">
        <v>80</v>
      </c>
      <c r="D19" s="172"/>
      <c r="E19" s="172"/>
      <c r="F19" s="172"/>
      <c r="G19" s="172"/>
      <c r="H19" s="172"/>
      <c r="I19" s="172"/>
      <c r="J19" s="172"/>
    </row>
    <row r="20" spans="1:10" ht="12.75">
      <c r="A20" s="171"/>
      <c r="B20" s="171"/>
      <c r="C20" s="170" t="s">
        <v>81</v>
      </c>
      <c r="D20" s="170"/>
      <c r="E20" s="170"/>
      <c r="F20" s="170"/>
      <c r="G20" s="170"/>
      <c r="H20" s="170"/>
      <c r="I20" s="170"/>
      <c r="J20" s="170"/>
    </row>
    <row r="21" ht="42" customHeight="1"/>
    <row r="22" ht="48" customHeight="1"/>
  </sheetData>
  <sheetProtection/>
  <mergeCells count="10">
    <mergeCell ref="C18:J18"/>
    <mergeCell ref="A18:B20"/>
    <mergeCell ref="C19:J19"/>
    <mergeCell ref="C20:J20"/>
    <mergeCell ref="A7:I7"/>
    <mergeCell ref="A9:I9"/>
    <mergeCell ref="A11:J11"/>
    <mergeCell ref="A13:B14"/>
    <mergeCell ref="C13:J13"/>
    <mergeCell ref="C14:J14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&amp;L&amp;F/&amp;A&amp;RPage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ITS</cp:lastModifiedBy>
  <cp:lastPrinted>2011-09-21T13:09:13Z</cp:lastPrinted>
  <dcterms:created xsi:type="dcterms:W3CDTF">2006-08-04T15:48:48Z</dcterms:created>
  <dcterms:modified xsi:type="dcterms:W3CDTF">2011-09-21T19:11:35Z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-8860008</vt:i4>
  </property>
  <property fmtid="{D5CDD505-2E9C-101B-9397-08002B2CF9AE}" pid="3" name="_EmailSubject">
    <vt:lpwstr>  Final FY2011 Graduate and Placement Reports</vt:lpwstr>
  </property>
  <property fmtid="{D5CDD505-2E9C-101B-9397-08002B2CF9AE}" pid="4" name="_AuthorEmail">
    <vt:lpwstr>DLawson@tcsg.edu</vt:lpwstr>
  </property>
  <property fmtid="{D5CDD505-2E9C-101B-9397-08002B2CF9AE}" pid="5" name="_AuthorEmailDisplayName">
    <vt:lpwstr>Lawson, Deborah. (Debbie)</vt:lpwstr>
  </property>
  <property fmtid="{D5CDD505-2E9C-101B-9397-08002B2CF9AE}" pid="6" name="_PreviousAdHocReviewCycleID">
    <vt:i4>-8860008</vt:i4>
  </property>
  <property fmtid="{D5CDD505-2E9C-101B-9397-08002B2CF9AE}" pid="7" name="_ReviewingToolsShownOnce">
    <vt:lpwstr/>
  </property>
</Properties>
</file>